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สถิติที่ใช้ในการวิจัยทางการศึกษา\"/>
    </mc:Choice>
  </mc:AlternateContent>
  <xr:revisionPtr revIDLastSave="0" documentId="13_ncr:1_{F73C75D7-7400-4D16-96E3-B8C12E6AB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่าอธิบาย" sheetId="1" r:id="rId1"/>
    <sheet name="E1-2 แบบที่ 1" sheetId="9" r:id="rId2"/>
    <sheet name="E1-2 แบบที่ 2" sheetId="12" r:id="rId3"/>
  </sheets>
  <definedNames>
    <definedName name="e1e2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jT5ugZwJyglrZyQ7hLdqql/+tYqA=="/>
    </ext>
  </extLst>
</workbook>
</file>

<file path=xl/calcChain.xml><?xml version="1.0" encoding="utf-8"?>
<calcChain xmlns="http://schemas.openxmlformats.org/spreadsheetml/2006/main">
  <c r="AX17" i="12" l="1"/>
  <c r="Q5" i="9"/>
  <c r="Q108" i="9"/>
  <c r="Y20" i="9" s="1"/>
  <c r="Q6" i="9"/>
  <c r="R106" i="9"/>
  <c r="R109" i="9"/>
  <c r="R107" i="9"/>
  <c r="E109" i="9"/>
  <c r="C108" i="9"/>
  <c r="D108" i="9"/>
  <c r="X9" i="9" s="1"/>
  <c r="E108" i="9"/>
  <c r="F108" i="9"/>
  <c r="G108" i="9"/>
  <c r="AA9" i="9" s="1"/>
  <c r="H108" i="9"/>
  <c r="I108" i="9"/>
  <c r="J108" i="9"/>
  <c r="AD9" i="9" s="1"/>
  <c r="K108" i="9"/>
  <c r="AE9" i="9" s="1"/>
  <c r="L108" i="9"/>
  <c r="AF9" i="9" s="1"/>
  <c r="M108" i="9"/>
  <c r="AG9" i="9" s="1"/>
  <c r="N108" i="9"/>
  <c r="AH9" i="9" s="1"/>
  <c r="O108" i="9"/>
  <c r="P108" i="9"/>
  <c r="B108" i="9"/>
  <c r="V9" i="9" s="1"/>
  <c r="C106" i="9"/>
  <c r="W7" i="9" s="1"/>
  <c r="D106" i="9"/>
  <c r="D109" i="9" s="1"/>
  <c r="E106" i="9"/>
  <c r="F106" i="9"/>
  <c r="Z7" i="9" s="1"/>
  <c r="G106" i="9"/>
  <c r="H106" i="9"/>
  <c r="I106" i="9"/>
  <c r="I109" i="9" s="1"/>
  <c r="J106" i="9"/>
  <c r="K106" i="9"/>
  <c r="L106" i="9"/>
  <c r="M106" i="9"/>
  <c r="N106" i="9"/>
  <c r="O106" i="9"/>
  <c r="O109" i="9" s="1"/>
  <c r="P106" i="9"/>
  <c r="B106" i="9"/>
  <c r="C107" i="9"/>
  <c r="D107" i="9"/>
  <c r="X8" i="9" s="1"/>
  <c r="E107" i="9"/>
  <c r="F107" i="9"/>
  <c r="G107" i="9"/>
  <c r="H107" i="9"/>
  <c r="AB8" i="9" s="1"/>
  <c r="I107" i="9"/>
  <c r="J107" i="9"/>
  <c r="K107" i="9"/>
  <c r="L107" i="9"/>
  <c r="AF8" i="9" s="1"/>
  <c r="M107" i="9"/>
  <c r="N107" i="9"/>
  <c r="O107" i="9"/>
  <c r="P107" i="9"/>
  <c r="AJ8" i="9" s="1"/>
  <c r="B107" i="9"/>
  <c r="AS38" i="12"/>
  <c r="AS34" i="12"/>
  <c r="AR42" i="12"/>
  <c r="AR38" i="12"/>
  <c r="AQ30" i="12"/>
  <c r="AQ38" i="12"/>
  <c r="AQ31" i="12"/>
  <c r="T107" i="12"/>
  <c r="U107" i="12"/>
  <c r="V107" i="12"/>
  <c r="V110" i="12" s="1"/>
  <c r="W107" i="12"/>
  <c r="W110" i="12" s="1"/>
  <c r="X107" i="12"/>
  <c r="Y107" i="12"/>
  <c r="Z107" i="12"/>
  <c r="Z110" i="12" s="1"/>
  <c r="AA107" i="12"/>
  <c r="AA110" i="12" s="1"/>
  <c r="AB107" i="12"/>
  <c r="AC107" i="12"/>
  <c r="AD107" i="12"/>
  <c r="AD110" i="12" s="1"/>
  <c r="AE107" i="12"/>
  <c r="AE110" i="12" s="1"/>
  <c r="AF107" i="12"/>
  <c r="AG107" i="12"/>
  <c r="AG110" i="12" s="1"/>
  <c r="S107" i="12"/>
  <c r="C107" i="12"/>
  <c r="C110" i="12" s="1"/>
  <c r="D107" i="12"/>
  <c r="E107" i="12"/>
  <c r="F107" i="12"/>
  <c r="F110" i="12" s="1"/>
  <c r="G107" i="12"/>
  <c r="G110" i="12" s="1"/>
  <c r="H107" i="12"/>
  <c r="I107" i="12"/>
  <c r="I110" i="12" s="1"/>
  <c r="J107" i="12"/>
  <c r="J110" i="12" s="1"/>
  <c r="K107" i="12"/>
  <c r="L107" i="12"/>
  <c r="L110" i="12" s="1"/>
  <c r="M107" i="12"/>
  <c r="M110" i="12" s="1"/>
  <c r="N107" i="12"/>
  <c r="N110" i="12" s="1"/>
  <c r="O107" i="12"/>
  <c r="O110" i="12" s="1"/>
  <c r="P107" i="12"/>
  <c r="P110" i="12" s="1"/>
  <c r="B107" i="12"/>
  <c r="B110" i="12" s="1"/>
  <c r="S110" i="12"/>
  <c r="T110" i="12"/>
  <c r="U110" i="12"/>
  <c r="X110" i="12"/>
  <c r="Y110" i="12"/>
  <c r="AB110" i="12"/>
  <c r="AC110" i="12"/>
  <c r="AF110" i="12"/>
  <c r="D110" i="12"/>
  <c r="E110" i="12"/>
  <c r="H110" i="12"/>
  <c r="K110" i="12"/>
  <c r="B106" i="12"/>
  <c r="AL17" i="12"/>
  <c r="AW17" i="12"/>
  <c r="AM17" i="12"/>
  <c r="AN17" i="12"/>
  <c r="AO17" i="12"/>
  <c r="AP17" i="12"/>
  <c r="AQ17" i="12"/>
  <c r="AR17" i="12"/>
  <c r="AS17" i="12"/>
  <c r="AT17" i="12"/>
  <c r="AU17" i="12"/>
  <c r="AV17" i="12"/>
  <c r="AY17" i="12"/>
  <c r="AZ17" i="12"/>
  <c r="AM16" i="12"/>
  <c r="AN16" i="12"/>
  <c r="AO16" i="12"/>
  <c r="AP16" i="12"/>
  <c r="AQ16" i="12"/>
  <c r="AR16" i="12"/>
  <c r="AS16" i="12"/>
  <c r="AT16" i="12"/>
  <c r="AU16" i="12"/>
  <c r="AV16" i="12"/>
  <c r="AW16" i="12"/>
  <c r="AX16" i="12"/>
  <c r="AY16" i="12"/>
  <c r="AZ16" i="12"/>
  <c r="AL16" i="12"/>
  <c r="AM5" i="12"/>
  <c r="AN5" i="12"/>
  <c r="AO5" i="12"/>
  <c r="AP5" i="12"/>
  <c r="AQ5" i="12"/>
  <c r="AR5" i="12"/>
  <c r="AS5" i="12"/>
  <c r="AT5" i="12"/>
  <c r="AU5" i="12"/>
  <c r="AV5" i="12"/>
  <c r="AW5" i="12"/>
  <c r="AX5" i="12"/>
  <c r="AY5" i="12"/>
  <c r="AZ5" i="12"/>
  <c r="AL5" i="12"/>
  <c r="AH108" i="12"/>
  <c r="BA20" i="12" s="1"/>
  <c r="AG108" i="12"/>
  <c r="AZ20" i="12" s="1"/>
  <c r="AF108" i="12"/>
  <c r="AY20" i="12" s="1"/>
  <c r="AE108" i="12"/>
  <c r="AX20" i="12" s="1"/>
  <c r="AD108" i="12"/>
  <c r="AW20" i="12" s="1"/>
  <c r="AC108" i="12"/>
  <c r="AV20" i="12" s="1"/>
  <c r="AB108" i="12"/>
  <c r="AU20" i="12" s="1"/>
  <c r="AA108" i="12"/>
  <c r="AT20" i="12" s="1"/>
  <c r="Z108" i="12"/>
  <c r="AS20" i="12" s="1"/>
  <c r="Y108" i="12"/>
  <c r="AR20" i="12" s="1"/>
  <c r="X108" i="12"/>
  <c r="AQ20" i="12" s="1"/>
  <c r="W108" i="12"/>
  <c r="AP20" i="12" s="1"/>
  <c r="V108" i="12"/>
  <c r="AO20" i="12" s="1"/>
  <c r="U108" i="12"/>
  <c r="AN20" i="12" s="1"/>
  <c r="T108" i="12"/>
  <c r="AM20" i="12" s="1"/>
  <c r="S108" i="12"/>
  <c r="AL20" i="12" s="1"/>
  <c r="AG106" i="12"/>
  <c r="AR44" i="12" s="1"/>
  <c r="AF106" i="12"/>
  <c r="AF109" i="12" s="1"/>
  <c r="AY21" i="12" s="1"/>
  <c r="AE106" i="12"/>
  <c r="AX18" i="12" s="1"/>
  <c r="AD106" i="12"/>
  <c r="AR41" i="12" s="1"/>
  <c r="AC106" i="12"/>
  <c r="AV19" i="12" s="1"/>
  <c r="AB106" i="12"/>
  <c r="AB109" i="12" s="1"/>
  <c r="AU21" i="12" s="1"/>
  <c r="AA106" i="12"/>
  <c r="AT18" i="12" s="1"/>
  <c r="Z106" i="12"/>
  <c r="AR37" i="12" s="1"/>
  <c r="Y106" i="12"/>
  <c r="AR19" i="12" s="1"/>
  <c r="X106" i="12"/>
  <c r="X109" i="12" s="1"/>
  <c r="AQ21" i="12" s="1"/>
  <c r="W106" i="12"/>
  <c r="AP18" i="12" s="1"/>
  <c r="V106" i="12"/>
  <c r="AR33" i="12" s="1"/>
  <c r="U106" i="12"/>
  <c r="AN19" i="12" s="1"/>
  <c r="T106" i="12"/>
  <c r="T109" i="12" s="1"/>
  <c r="AM21" i="12" s="1"/>
  <c r="S106" i="12"/>
  <c r="AL18" i="12" s="1"/>
  <c r="AH105" i="12"/>
  <c r="AH104" i="12"/>
  <c r="AH103" i="12"/>
  <c r="AH102" i="12"/>
  <c r="AH101" i="12"/>
  <c r="AH100" i="12"/>
  <c r="AH99" i="12"/>
  <c r="AH98" i="12"/>
  <c r="AH97" i="12"/>
  <c r="AH96" i="12"/>
  <c r="AH95" i="12"/>
  <c r="AH94" i="12"/>
  <c r="AH93" i="12"/>
  <c r="AH92" i="12"/>
  <c r="AH91" i="12"/>
  <c r="AH90" i="12"/>
  <c r="AH89" i="12"/>
  <c r="AH88" i="12"/>
  <c r="AH87" i="12"/>
  <c r="AH86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BA16" i="12" s="1"/>
  <c r="Q108" i="12"/>
  <c r="P108" i="12"/>
  <c r="AZ9" i="12" s="1"/>
  <c r="O108" i="12"/>
  <c r="AY9" i="12" s="1"/>
  <c r="N108" i="12"/>
  <c r="AX9" i="12" s="1"/>
  <c r="M108" i="12"/>
  <c r="AW9" i="12" s="1"/>
  <c r="L108" i="12"/>
  <c r="AV9" i="12" s="1"/>
  <c r="K108" i="12"/>
  <c r="AU9" i="12" s="1"/>
  <c r="J108" i="12"/>
  <c r="AT9" i="12" s="1"/>
  <c r="I108" i="12"/>
  <c r="AS9" i="12" s="1"/>
  <c r="H108" i="12"/>
  <c r="AR9" i="12" s="1"/>
  <c r="G108" i="12"/>
  <c r="AQ9" i="12" s="1"/>
  <c r="F108" i="12"/>
  <c r="AP9" i="12" s="1"/>
  <c r="E108" i="12"/>
  <c r="D108" i="12"/>
  <c r="AN9" i="12" s="1"/>
  <c r="C108" i="12"/>
  <c r="AM9" i="12" s="1"/>
  <c r="B108" i="12"/>
  <c r="AL9" i="12" s="1"/>
  <c r="P106" i="12"/>
  <c r="AZ8" i="12" s="1"/>
  <c r="O106" i="12"/>
  <c r="AQ43" i="12" s="1"/>
  <c r="N106" i="12"/>
  <c r="N109" i="12" s="1"/>
  <c r="AS42" i="12" s="1"/>
  <c r="M106" i="12"/>
  <c r="M109" i="12" s="1"/>
  <c r="AS41" i="12" s="1"/>
  <c r="L106" i="12"/>
  <c r="AV8" i="12" s="1"/>
  <c r="K106" i="12"/>
  <c r="AQ39" i="12" s="1"/>
  <c r="J106" i="12"/>
  <c r="J109" i="12" s="1"/>
  <c r="I106" i="12"/>
  <c r="AS8" i="12" s="1"/>
  <c r="H106" i="12"/>
  <c r="AR8" i="12" s="1"/>
  <c r="G106" i="12"/>
  <c r="F106" i="12"/>
  <c r="F109" i="12" s="1"/>
  <c r="E106" i="12"/>
  <c r="E109" i="12" s="1"/>
  <c r="AS33" i="12" s="1"/>
  <c r="D106" i="12"/>
  <c r="D109" i="12" s="1"/>
  <c r="C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Q68" i="12"/>
  <c r="Q67" i="12"/>
  <c r="Q66" i="12"/>
  <c r="Q65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BA9" i="12"/>
  <c r="AO9" i="12"/>
  <c r="Q9" i="12"/>
  <c r="Q8" i="12"/>
  <c r="AV7" i="12"/>
  <c r="AN7" i="12"/>
  <c r="Q7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Q6" i="12"/>
  <c r="Q5" i="12"/>
  <c r="BA5" i="12" s="1"/>
  <c r="AL9" i="9"/>
  <c r="AK9" i="9"/>
  <c r="R108" i="9"/>
  <c r="Y21" i="9" s="1"/>
  <c r="W9" i="9"/>
  <c r="Y9" i="9"/>
  <c r="Z9" i="9"/>
  <c r="AB9" i="9"/>
  <c r="AC9" i="9"/>
  <c r="AI9" i="9"/>
  <c r="AJ9" i="9"/>
  <c r="V21" i="9"/>
  <c r="AG21" i="9" s="1"/>
  <c r="V20" i="9"/>
  <c r="AB21" i="9" s="1"/>
  <c r="AL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V5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V6" i="9"/>
  <c r="Q104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5" i="9"/>
  <c r="Q6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AK5" i="9"/>
  <c r="AR34" i="12" l="1"/>
  <c r="Q107" i="12"/>
  <c r="Q110" i="12" s="1"/>
  <c r="AZ19" i="12"/>
  <c r="K109" i="9"/>
  <c r="G109" i="9"/>
  <c r="AA10" i="9" s="1"/>
  <c r="H109" i="9"/>
  <c r="Q107" i="9"/>
  <c r="Q109" i="9" s="1"/>
  <c r="F109" i="9"/>
  <c r="C109" i="9"/>
  <c r="N109" i="9"/>
  <c r="M109" i="9"/>
  <c r="P109" i="9"/>
  <c r="AJ10" i="9" s="1"/>
  <c r="L109" i="9"/>
  <c r="AF10" i="9" s="1"/>
  <c r="Q106" i="9"/>
  <c r="J109" i="9"/>
  <c r="V8" i="9"/>
  <c r="AQ37" i="12"/>
  <c r="AO18" i="12"/>
  <c r="AQ32" i="12"/>
  <c r="AQ44" i="12"/>
  <c r="AQ41" i="12"/>
  <c r="AR31" i="12"/>
  <c r="AR35" i="12"/>
  <c r="AR39" i="12"/>
  <c r="AR43" i="12"/>
  <c r="AT31" i="12"/>
  <c r="AT35" i="12"/>
  <c r="AT39" i="12"/>
  <c r="AT43" i="12"/>
  <c r="AA8" i="9"/>
  <c r="C109" i="12"/>
  <c r="AS31" i="12" s="1"/>
  <c r="G109" i="12"/>
  <c r="AS35" i="12" s="1"/>
  <c r="K109" i="12"/>
  <c r="AS39" i="12" s="1"/>
  <c r="O109" i="12"/>
  <c r="AS43" i="12" s="1"/>
  <c r="AQ35" i="12"/>
  <c r="AQ40" i="12"/>
  <c r="AQ33" i="12"/>
  <c r="AR32" i="12"/>
  <c r="AR36" i="12"/>
  <c r="AR40" i="12"/>
  <c r="AS32" i="12"/>
  <c r="AH107" i="12"/>
  <c r="B109" i="12"/>
  <c r="AQ36" i="12"/>
  <c r="AQ42" i="12"/>
  <c r="AQ34" i="12"/>
  <c r="AR30" i="12"/>
  <c r="AO19" i="12"/>
  <c r="AS19" i="12"/>
  <c r="AW19" i="12"/>
  <c r="P109" i="12"/>
  <c r="AS44" i="12" s="1"/>
  <c r="L109" i="12"/>
  <c r="AS40" i="12" s="1"/>
  <c r="H109" i="12"/>
  <c r="I109" i="12"/>
  <c r="AS37" i="12" s="1"/>
  <c r="AW18" i="12"/>
  <c r="AS18" i="12"/>
  <c r="AL10" i="9"/>
  <c r="AG8" i="9"/>
  <c r="AC8" i="9"/>
  <c r="Y10" i="9"/>
  <c r="AU7" i="12"/>
  <c r="AU19" i="12"/>
  <c r="AV18" i="12"/>
  <c r="AR18" i="12"/>
  <c r="AN18" i="12"/>
  <c r="AY19" i="12"/>
  <c r="AM19" i="12"/>
  <c r="AZ18" i="12"/>
  <c r="AU18" i="12"/>
  <c r="AQ18" i="12"/>
  <c r="AM18" i="12"/>
  <c r="AQ19" i="12"/>
  <c r="AY18" i="12"/>
  <c r="AS7" i="12"/>
  <c r="AQ7" i="12"/>
  <c r="AR7" i="12"/>
  <c r="AY7" i="12"/>
  <c r="AM7" i="12"/>
  <c r="AZ7" i="12"/>
  <c r="AO7" i="12"/>
  <c r="AO8" i="12"/>
  <c r="AW8" i="12"/>
  <c r="AW7" i="12"/>
  <c r="V109" i="12"/>
  <c r="Z109" i="12"/>
  <c r="AD109" i="12"/>
  <c r="U109" i="12"/>
  <c r="Y109" i="12"/>
  <c r="AC109" i="12"/>
  <c r="AG109" i="12"/>
  <c r="AH106" i="12"/>
  <c r="AR45" i="12" s="1"/>
  <c r="AM8" i="12"/>
  <c r="AM10" i="12"/>
  <c r="AQ8" i="12"/>
  <c r="AU10" i="12"/>
  <c r="AU8" i="12"/>
  <c r="AY8" i="12"/>
  <c r="AY10" i="12"/>
  <c r="AN8" i="12"/>
  <c r="AN10" i="12"/>
  <c r="AP8" i="12"/>
  <c r="AT8" i="12"/>
  <c r="AX8" i="12"/>
  <c r="AZ10" i="12"/>
  <c r="AL7" i="12"/>
  <c r="AP7" i="12"/>
  <c r="AT7" i="12"/>
  <c r="AX7" i="12"/>
  <c r="Q106" i="12"/>
  <c r="W21" i="9"/>
  <c r="AH21" i="9"/>
  <c r="Y8" i="9"/>
  <c r="AL7" i="9"/>
  <c r="AI21" i="9"/>
  <c r="AJ21" i="9"/>
  <c r="AI7" i="9"/>
  <c r="AA7" i="9"/>
  <c r="AH7" i="9"/>
  <c r="V7" i="9"/>
  <c r="AG7" i="9"/>
  <c r="AC7" i="9"/>
  <c r="Y7" i="9"/>
  <c r="AL8" i="9"/>
  <c r="AE7" i="9"/>
  <c r="AD7" i="9"/>
  <c r="AJ7" i="9"/>
  <c r="AF7" i="9"/>
  <c r="AB7" i="9"/>
  <c r="X7" i="9"/>
  <c r="X21" i="9"/>
  <c r="AE21" i="9" s="1"/>
  <c r="AE8" i="9"/>
  <c r="AI8" i="9"/>
  <c r="AC10" i="9"/>
  <c r="AH8" i="9"/>
  <c r="AD8" i="9"/>
  <c r="B109" i="9"/>
  <c r="V10" i="9" s="1"/>
  <c r="AG10" i="9"/>
  <c r="AB10" i="9"/>
  <c r="X10" i="9"/>
  <c r="AK21" i="9" l="1"/>
  <c r="Z21" i="9"/>
  <c r="BA7" i="12"/>
  <c r="Q109" i="12"/>
  <c r="AS45" i="12" s="1"/>
  <c r="AQ45" i="12"/>
  <c r="AQ10" i="12"/>
  <c r="AZ21" i="12"/>
  <c r="AT44" i="12"/>
  <c r="AW21" i="12"/>
  <c r="AT41" i="12"/>
  <c r="AS10" i="12"/>
  <c r="AL10" i="12"/>
  <c r="AS30" i="12"/>
  <c r="AN21" i="12"/>
  <c r="AT32" i="12"/>
  <c r="AV10" i="12"/>
  <c r="AV21" i="12"/>
  <c r="AT40" i="12"/>
  <c r="AS21" i="12"/>
  <c r="AT37" i="12"/>
  <c r="AH109" i="12"/>
  <c r="AT45" i="12" s="1"/>
  <c r="AH110" i="12"/>
  <c r="AR21" i="12"/>
  <c r="AT36" i="12"/>
  <c r="AO21" i="12"/>
  <c r="AT33" i="12"/>
  <c r="AR10" i="12"/>
  <c r="AS36" i="12"/>
  <c r="AL8" i="12"/>
  <c r="S109" i="12"/>
  <c r="AL19" i="12"/>
  <c r="W109" i="12"/>
  <c r="AP19" i="12"/>
  <c r="AA109" i="12"/>
  <c r="AT19" i="12"/>
  <c r="AE109" i="12"/>
  <c r="AX19" i="12"/>
  <c r="BA18" i="12"/>
  <c r="AO10" i="12"/>
  <c r="AW10" i="12"/>
  <c r="AP10" i="12"/>
  <c r="AX10" i="12"/>
  <c r="AT10" i="12"/>
  <c r="AI10" i="9"/>
  <c r="AH10" i="9"/>
  <c r="AE10" i="9"/>
  <c r="AD10" i="9"/>
  <c r="Z10" i="9"/>
  <c r="Z8" i="9"/>
  <c r="W10" i="9"/>
  <c r="W8" i="9"/>
  <c r="AK7" i="9"/>
  <c r="W20" i="9"/>
  <c r="AC21" i="9" s="1"/>
  <c r="AT21" i="12" l="1"/>
  <c r="AT38" i="12"/>
  <c r="AL21" i="12"/>
  <c r="AT30" i="12"/>
  <c r="AX21" i="12"/>
  <c r="AT42" i="12"/>
  <c r="AP21" i="12"/>
  <c r="AT34" i="12"/>
  <c r="BA8" i="12"/>
  <c r="BA21" i="12"/>
  <c r="BA19" i="12"/>
  <c r="AK8" i="9"/>
  <c r="X20" i="9"/>
  <c r="AD21" i="9" s="1"/>
  <c r="BA10" i="12" l="1"/>
  <c r="AK10" i="9"/>
  <c r="Z20" i="9"/>
  <c r="AF21" i="9" s="1"/>
</calcChain>
</file>

<file path=xl/sharedStrings.xml><?xml version="1.0" encoding="utf-8"?>
<sst xmlns="http://schemas.openxmlformats.org/spreadsheetml/2006/main" count="225" uniqueCount="155">
  <si>
    <t>สูตร</t>
  </si>
  <si>
    <t>E1 / E2 ดังนี้</t>
  </si>
  <si>
    <t xml:space="preserve">ที่ไม่มีความเชี่ยวชาญด้านการคำนวนหาค่าทางสถิติต่าง ๆ ด้วยตนเอง  </t>
  </si>
  <si>
    <t xml:space="preserve"> </t>
  </si>
  <si>
    <t>เมื่อ</t>
  </si>
  <si>
    <t>แทน ค่าเฉลี่ยร้อยละรวมของแบบทดสอบระหว่างเรียนทั้งหมด</t>
  </si>
  <si>
    <t>แทน คะแนนรวมแบบทดสอบระหว่างเรียนทุกชุดของทุกคน</t>
  </si>
  <si>
    <t xml:space="preserve">แทน จำนวนผู้เรียน (กลุ่มตัวอย่าง) </t>
  </si>
  <si>
    <t>แทน คะแนนเต็มของแบบทดสอบระหว่างเรียนแต่ละชุด</t>
  </si>
  <si>
    <t>คำอธิบายการใช้งาน</t>
  </si>
  <si>
    <t>1. ผู้ใช้งานต้องเตรียมข้อมูล (คะแนน) รวมของผู้เรียนให้เรียบร้อย</t>
  </si>
  <si>
    <t>2. ข้อมูลผลคะแนนที่กรอกได้ในที่นี่กำหนดไว้สูงสุด 100 คน</t>
  </si>
  <si>
    <t>แทน ค่าเฉลี่ยร้อยละรวมหลังเรียน (Pretest) ทั้งหมด</t>
  </si>
  <si>
    <t>แทน คะแนนรวมหลังเรียน (Pretest) ของทุกคน</t>
  </si>
  <si>
    <t>หากมีช่องตารางเหลือให้ใส่ 0 หรือ ไม่ใส่เลขใดๆ (ว่างไว้)</t>
  </si>
  <si>
    <t>แทน คะแนนเต็มของแบบทดสอบหลังเรียน</t>
  </si>
  <si>
    <t>ช่องตารางที่เหลือให้ใส่ 0 หรือ ไม่ใส่เลขใดๆ (ว่างไว้)</t>
  </si>
  <si>
    <t>4. ข้อมูลสามารถเลือกนำเสนอได้ตามรูปแบบที่ท่านเห็นชอบ โดยมี 2 ลักษณะการนำเสนอข้อมูล ได้แก่</t>
  </si>
  <si>
    <t>4.1 ข้อมูลที่เหมาะแก่การนำเสนอในบทที่ 4 และบทความวิจัย (สรุปผลการวิจัย)</t>
  </si>
  <si>
    <t xml:space="preserve">4.2 ข้อมูลที่เหมาะแก่การนำเสนอในรูปแบบ Poster และ Presentation 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</si>
  <si>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</si>
  <si>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</si>
  <si>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รวม</t>
  </si>
  <si>
    <t>คะแนนรวม</t>
  </si>
  <si>
    <t>Mean</t>
  </si>
  <si>
    <t>S.D.</t>
  </si>
  <si>
    <t>เฉลี่ยร้อยละ</t>
  </si>
  <si>
    <t>ค่าประสิทธิภาพ</t>
  </si>
  <si>
    <t>ระหว่างเรียน</t>
  </si>
  <si>
    <t>E2</t>
  </si>
  <si>
    <t>นำเสนอผล E1/E2 ในบทที่ 4 (รูปแบบที่ 3)</t>
  </si>
  <si>
    <t>การทดสอบ</t>
  </si>
  <si>
    <t>N</t>
  </si>
  <si>
    <t>เฉลี่ยร้อยละ (E1/E2)</t>
  </si>
  <si>
    <t>ทดสอบระหว่างเรียน (E1)</t>
  </si>
  <si>
    <t>ทดสอบหลังเรียน (E2)</t>
  </si>
  <si>
    <t>บทที่</t>
  </si>
  <si>
    <t>แบบฝึกหัดที่ /  บทที่</t>
  </si>
  <si>
    <t>ประสิทธิภาพ</t>
  </si>
  <si>
    <t>หลังเรียน</t>
  </si>
  <si>
    <t xml:space="preserve">E1 </t>
  </si>
  <si>
    <t>แบบที่ 1</t>
  </si>
  <si>
    <t>จากตารางที่....แสดงผลค่าเฉลี่ยร้อยละของแบบทดสอบระหว่างเรียนชุด/แบบฝึก..........</t>
  </si>
  <si>
    <t>ของนักเรียน...........จำนวน.....ชุด ภาพรวมมีค่าเฉลี่ยเท่ากับ ...........จากคะแนนเต็ม</t>
  </si>
  <si>
    <t>..............คิดเป็นร้อยละ ..............(E1) และแบบทดสอบหลังเรียนมีค่าเท่ากับ ...........</t>
  </si>
  <si>
    <t>จากคะแนนเต็ม............. คิดเป็นร้อยละ............(E2)  ซึ่งสูงกว่าเกณฑ์ที่กำหนด</t>
  </si>
  <si>
    <t>แบบที่ 2</t>
  </si>
  <si>
    <t>จากตารางที่.....แสดงผลการวิเคราะห์หาค่าประสิทธิภาพ E1/E2 พบว่า นักเรียนมีประสิทธิภาพ</t>
  </si>
  <si>
    <t>ระบุชื่อแผน</t>
  </si>
  <si>
    <t>E1</t>
  </si>
  <si>
    <t>4. เลือกกรอกข้อมูตามแต่กรณี ได้แก่</t>
  </si>
  <si>
    <t>Y</t>
  </si>
  <si>
    <t>B</t>
  </si>
  <si>
    <t>X</t>
  </si>
  <si>
    <t>A</t>
  </si>
  <si>
    <t>ผลการสอบหลังเรียน</t>
  </si>
  <si>
    <t>คะแนนเต็ม (ระบุ)</t>
  </si>
  <si>
    <t>รายการ</t>
  </si>
  <si>
    <t>จำนวนกลุ่มตัวอย่าง</t>
  </si>
  <si>
    <t>คะแนนรวมทุกคน</t>
  </si>
  <si>
    <t>คะแนนเฉลี่ยร้อยละ</t>
  </si>
  <si>
    <t xml:space="preserve">กรณีที่ 1 </t>
  </si>
  <si>
    <t>คนที่</t>
  </si>
  <si>
    <t>ระบุคะแนนเต็ม --&gt;</t>
  </si>
  <si>
    <t>ระบุแผนที่ --&gt;</t>
  </si>
  <si>
    <t>คะแนนสอบผลสัมฤทธิ์ระหว่างเรียนของแต่ละแผน</t>
  </si>
  <si>
    <t>หลังเรียน (Post-test)</t>
  </si>
  <si>
    <t>แสดงผลรวมคะแนนสอบผลสัมฤทธิ์ระหว่างเรียนของแต่ละแผน</t>
  </si>
  <si>
    <t>Scores</t>
  </si>
  <si>
    <t xml:space="preserve">รูปแบบที่ 1  </t>
  </si>
  <si>
    <t>รูปแบบที่ 2</t>
  </si>
  <si>
    <t>แบบที่ 3</t>
  </si>
  <si>
    <t xml:space="preserve">จากตารางที่ 1 พบว่า ผลการพัฒนา..................................................... </t>
  </si>
  <si>
    <t xml:space="preserve">ภาพรวมระหว่างเรียนมีค่าเฉลี่ยเท่ากับ ................................... จากคะแนนเต็ม ....................... </t>
  </si>
  <si>
    <t xml:space="preserve">คะแนน คิดเป็นร้อยละ ................... (E1) และหลังเรียนมีค่าเฉลี่ยเท่ากับ ...................... </t>
  </si>
  <si>
    <t>จากคะแนนเต็ม................... คิดเป็นร้อยละ .................. (E2) ซึ่งสูงกว่าเกณฑ์ที่กำหนด</t>
  </si>
  <si>
    <r>
      <t xml:space="preserve">เป็นไปตามเกณฑ์ที่กำหนดไว้ที่ตัดสินเท่ากับ </t>
    </r>
    <r>
      <rPr>
        <sz val="18"/>
        <color rgb="FFFF0000"/>
        <rFont val="Angsana New"/>
        <family val="1"/>
      </rPr>
      <t>00.00./.00.00.</t>
    </r>
    <r>
      <rPr>
        <sz val="18"/>
        <color theme="1"/>
        <rFont val="Angsana New"/>
        <family val="1"/>
      </rPr>
      <t xml:space="preserve"> โดยมีค่า E1/E2 ก่อนเรียน</t>
    </r>
  </si>
  <si>
    <r>
      <t xml:space="preserve">และหลังเรียนเท่ากับ </t>
    </r>
    <r>
      <rPr>
        <sz val="18"/>
        <color rgb="FFFF0000"/>
        <rFont val="Angsana New"/>
        <family val="1"/>
      </rPr>
      <t>00.00/00.00</t>
    </r>
    <r>
      <rPr>
        <sz val="18"/>
        <color theme="1"/>
        <rFont val="Angsana New"/>
        <family val="1"/>
      </rPr>
      <t xml:space="preserve"> ซึ่งสูงกว่าเกณฑ์ที่กำหนด</t>
    </r>
  </si>
  <si>
    <t>แผนการเรียนที่</t>
  </si>
  <si>
    <t>กรณีที่ 2</t>
  </si>
  <si>
    <t>กรอกผลลัพธ์คะแนนรวมของใบงาน, แบบฝึก หรือใบกิจกรรมหว่างเรียน (E1) กัน แบบทดสอบท้ายหน่วย (วัดผลสัมฤทธิ์ในภาพรวม) แต่ละแผน/ชุด (E2)</t>
  </si>
  <si>
    <t>E1 รายแผน</t>
  </si>
  <si>
    <t>ค่า E1</t>
  </si>
  <si>
    <t>ระบุคะแนนเต็ม ---&gt;</t>
  </si>
  <si>
    <t>&lt;---ใส่คะแนนเต็ม</t>
  </si>
  <si>
    <t>post-test</t>
  </si>
  <si>
    <r>
      <t>คำนวนผลลัพธ์</t>
    </r>
    <r>
      <rPr>
        <b/>
        <sz val="18"/>
        <color rgb="FFC00000"/>
        <rFont val="Angsana New"/>
        <family val="1"/>
      </rPr>
      <t>คะแนนท้ายหน่วย</t>
    </r>
    <r>
      <rPr>
        <b/>
        <sz val="18"/>
        <rFont val="Angsana New"/>
        <family val="1"/>
      </rPr>
      <t>ของแต่ละแผน/ชุดหรือระหว่างเรียน (E1) และ หลังเรียน (Post-test) (E2)</t>
    </r>
  </si>
  <si>
    <r>
      <rPr>
        <b/>
        <sz val="18"/>
        <color rgb="FFC00000"/>
        <rFont val="Angsana New"/>
        <family val="1"/>
      </rPr>
      <t>หมายเหตุ</t>
    </r>
    <r>
      <rPr>
        <sz val="18"/>
        <color rgb="FFC00000"/>
        <rFont val="Angsana New"/>
        <family val="1"/>
      </rPr>
      <t>.. ให้ใส่ข้อมูลจุดที่เว้นไว้และที่เป็นสีแดง</t>
    </r>
  </si>
  <si>
    <r>
      <t xml:space="preserve">คะแนนจากภาระงานระหว่างเรียนของแต่ละแต่ละหน่วยการเรียน (นวัตกรรม) </t>
    </r>
    <r>
      <rPr>
        <b/>
        <sz val="20"/>
        <color rgb="FF0070C0"/>
        <rFont val="Angsana New"/>
        <family val="1"/>
      </rPr>
      <t>(E1)</t>
    </r>
  </si>
  <si>
    <r>
      <t xml:space="preserve">คะแนนจากการทดสอบผลสัมฤทธิ์ท้ายบทเรียน (Post-test) ของแต่ละหน่วยการเรียน (นวัตกรรม) </t>
    </r>
    <r>
      <rPr>
        <b/>
        <sz val="20"/>
        <color rgb="FF0070C0"/>
        <rFont val="Angsana New"/>
        <family val="1"/>
      </rPr>
      <t>(E2)</t>
    </r>
  </si>
  <si>
    <t>แสดงผลรวมคะแนนสอบผลสัมฤทธิ์ท้ายบทเรียนแต่ละแผน (E2)</t>
  </si>
  <si>
    <t>แสดงผลรวมคะแนนฝึกปฏิบัติระหว่างเรียน (E1)</t>
  </si>
  <si>
    <r>
      <rPr>
        <sz val="18"/>
        <color rgb="FFFF0000"/>
        <rFont val="Angsana New"/>
        <family val="1"/>
      </rPr>
      <t xml:space="preserve">กรณีที่ 1 (แบบที่ 1) </t>
    </r>
    <r>
      <rPr>
        <sz val="18"/>
        <color theme="1"/>
        <rFont val="Angsana New"/>
        <family val="1"/>
      </rPr>
      <t>นำเสนอผลในภาพรวมทั้งหมด  และ</t>
    </r>
    <r>
      <rPr>
        <sz val="18"/>
        <color rgb="FFFF0000"/>
        <rFont val="Angsana New"/>
        <family val="1"/>
      </rPr>
      <t>กรณีที่ 2</t>
    </r>
    <r>
      <rPr>
        <sz val="18"/>
        <color theme="1"/>
        <rFont val="Angsana New"/>
        <family val="1"/>
      </rPr>
      <t xml:space="preserve"> </t>
    </r>
    <r>
      <rPr>
        <sz val="18"/>
        <color rgb="FFFF0000"/>
        <rFont val="Angsana New"/>
        <family val="1"/>
      </rPr>
      <t>(แบบที่ 2)</t>
    </r>
    <r>
      <rPr>
        <sz val="18"/>
        <color theme="1"/>
        <rFont val="Angsana New"/>
        <family val="1"/>
      </rPr>
      <t xml:space="preserve"> นำเสนอผลเป็นรายแผน</t>
    </r>
  </si>
  <si>
    <t>ปรับปรุงล่าสุดเมื่อ 10 พฤศจิกายน 2568</t>
  </si>
  <si>
    <r>
      <t xml:space="preserve">ถิรวิท ไพรมหานิยม. (2568). </t>
    </r>
    <r>
      <rPr>
        <b/>
        <sz val="18"/>
        <color theme="1"/>
        <rFont val="Angsana New"/>
        <family val="1"/>
      </rPr>
      <t>การหาค่าประสิทธิภาพ E1/E2 ด้วยโปรแกรมสำเร็จรูป (Microsolf Exell).</t>
    </r>
    <r>
      <rPr>
        <sz val="18"/>
        <color theme="1"/>
        <rFont val="Angsana New"/>
        <family val="1"/>
      </rPr>
      <t xml:space="preserve">  </t>
    </r>
  </si>
  <si>
    <t>การอ้างอิงแบบ APA 6</t>
  </si>
  <si>
    <r>
      <t xml:space="preserve">รูปแบบการนำเสนอข้อมูล  E1/E2 ในบทที่ 4 แบ่งออกเป็น 2 ลักษณะ ดังนี้ </t>
    </r>
    <r>
      <rPr>
        <b/>
        <sz val="20"/>
        <color theme="4" tint="-0.499984740745262"/>
        <rFont val="Angsana New"/>
        <family val="1"/>
      </rPr>
      <t xml:space="preserve"> (ให้เลือกใช้แบบใดแบบหนึ่ง)</t>
    </r>
  </si>
  <si>
    <t>รูปแบบบรรยายใต้ตาราง ให้เลือกนำเสนอแบบใดแบบหนึ่ง</t>
  </si>
  <si>
    <t>สาขาวิชาภาษาอังกฤษ คณะครุศาสตร์ มหาวิทยาลัยราชภัฏกำแพงเพชร.</t>
  </si>
  <si>
    <r>
      <t xml:space="preserve">3. ข้อมูลที่ต้องกรอก ในหน้า </t>
    </r>
    <r>
      <rPr>
        <sz val="18"/>
        <color rgb="FFFF0000"/>
        <rFont val="Angsana New"/>
        <family val="1"/>
      </rPr>
      <t xml:space="preserve">"E1-2 แบบที่ 1 </t>
    </r>
    <r>
      <rPr>
        <sz val="18"/>
        <rFont val="Angsana New"/>
        <family val="1"/>
      </rPr>
      <t>หรือ</t>
    </r>
    <r>
      <rPr>
        <sz val="18"/>
        <color rgb="FFFF0000"/>
        <rFont val="Angsana New"/>
        <family val="1"/>
      </rPr>
      <t xml:space="preserve"> E1-2 แบบที่ 2</t>
    </r>
    <r>
      <rPr>
        <sz val="18"/>
        <color theme="1"/>
        <rFont val="Angsana New"/>
        <family val="1"/>
      </rPr>
      <t xml:space="preserve">" ได้แก่  </t>
    </r>
  </si>
  <si>
    <t>3.2 คะแนนทดสอบ/ประเมินผลลัพธ์ของผู้เรียนแต่ละคนตามจำนวน (N) ในแถวของแต่ละชุดตามลำดับ</t>
  </si>
  <si>
    <t>คนที่ (N)</t>
  </si>
  <si>
    <t>แผนที่ ---&gt;</t>
  </si>
  <si>
    <t>หลักการในการกำหนดค่าประสิทธิภาพ E1/E2 ที่ใช้ในการประเมินแผนจัดการเรียนรู้ บทเรียน และนวัตกรรมทางการศึกษา</t>
  </si>
  <si>
    <t>1) ความหมายของค่าประสิทธิภาพ E1/E2</t>
  </si>
  <si>
    <t>การวัดประสิทธิภาพของแผนการจัดการเรียนรู้หรือสื่อนวัตกรรมการเรียนรู้ในประเทศไทยนิยมใช้เกณฑ์ E1/E2 ซึ่งหมายถึง</t>
  </si>
  <si>
    <t>ตัวชี้วัด</t>
  </si>
  <si>
    <t>ความหมาย</t>
  </si>
  <si>
    <t>ประสิทธิภาพของกระบวนการเรียนรู้ (ระหว่างเรียน) วัดจากคะแนนกิจกรรมหรือแบบฝึกที่ผู้เรียนทำระหว่างเรียน</t>
  </si>
  <si>
    <t>ประสิทธิภาพของผลลัพธ์ทางการเรียนรู้ (หลังเรียน) วัดจากคะแนนแบบทดสอบหลังเรียน</t>
  </si>
  <si>
    <t>กล่าวคือ E1 สะท้อนความเข้าใจและความก้าวหน้าระหว่างเรียน ส่วน E2 สะท้อนผลสัมฤทธิ์ปลายทางของบทเรียน (บุญชม ศรีสะอาด, 2557)</t>
  </si>
  <si>
    <t>2) หลักการกำหนดค่าเกณฑ์มาตรฐาน E1/E2</t>
  </si>
  <si>
    <t>1.ระดับความยากของเนื้อหา</t>
  </si>
  <si>
    <t>2.วัยและพัฒนาการของผู้เรียน</t>
  </si>
  <si>
    <t>3.สภาพแวดล้อม อุปกรณ์ และวิธีการสอน</t>
  </si>
  <si>
    <t>3) เกณฑ์ E1/E2 ที่เหมาะสมตามระดับการศึกษา</t>
  </si>
  <si>
    <t>ระดับผู้เรียน</t>
  </si>
  <si>
    <t>ลักษณะผู้เรียน</t>
  </si>
  <si>
    <t>แนวโน้มการกำหนดเกณฑ์ที่เหมาะสม</t>
  </si>
  <si>
    <t>เหตุผลทางการพัฒนา</t>
  </si>
  <si>
    <t>ประถมศึกษา</t>
  </si>
  <si>
    <t>พัฒนาการด้านสติปัญญาและสมาธิยังเติบโต</t>
  </si>
  <si>
    <t>มัธยมศึกษา</t>
  </si>
  <si>
    <t>มีความสามารถในการคิดวิเคราะห์มากขึ้น</t>
  </si>
  <si>
    <t>ผู้เรียนสามารถทำกิจกรรมและคิดเชิงเหตุผลได้ดีขึ้น</t>
  </si>
  <si>
    <t>อุดมศึกษา</t>
  </si>
  <si>
    <t>มุ่งทักษะวิชาชีพและการประยุกต์</t>
  </si>
  <si>
    <t>ควรมุ่งมาตรฐานสูงขึ้นเพื่อให้เกิดความชำนาญในสาขา (Bloom, 1956)</t>
  </si>
  <si>
    <t>เพื่อไม่ให้เกณฑ์สูงเกินไปจนเกิดความเครียด ตรงตามพัฒนาการตามวัย (Piaget, 1970)</t>
  </si>
  <si>
    <r>
      <t xml:space="preserve">ประมาณ </t>
    </r>
    <r>
      <rPr>
        <b/>
        <sz val="18"/>
        <color theme="1"/>
        <rFont val="Angsana New"/>
        <family val="1"/>
      </rPr>
      <t>70/70 – 75/75</t>
    </r>
  </si>
  <si>
    <r>
      <t xml:space="preserve">ประมาณ </t>
    </r>
    <r>
      <rPr>
        <b/>
        <sz val="18"/>
        <color theme="1"/>
        <rFont val="Angsana New"/>
        <family val="1"/>
      </rPr>
      <t>75/75 – 80/80</t>
    </r>
  </si>
  <si>
    <r>
      <t xml:space="preserve">ประมาณ </t>
    </r>
    <r>
      <rPr>
        <b/>
        <sz val="18"/>
        <color theme="1"/>
        <rFont val="Angsana New"/>
        <family val="1"/>
      </rPr>
      <t>80/80 – 85/85</t>
    </r>
  </si>
  <si>
    <r>
      <rPr>
        <sz val="18"/>
        <color rgb="FFC00000"/>
        <rFont val="Angsana New"/>
        <family val="1"/>
      </rPr>
      <t>หมายเหตุ:</t>
    </r>
    <r>
      <rPr>
        <sz val="18"/>
        <color theme="1"/>
        <rFont val="Angsana New"/>
        <family val="1"/>
      </rPr>
      <t xml:space="preserve"> </t>
    </r>
    <r>
      <rPr>
        <b/>
        <sz val="18"/>
        <color theme="1"/>
        <rFont val="Angsana New"/>
        <family val="1"/>
      </rPr>
      <t>ไม่จำเป็นต้องยึด 80/80 เสมอไป</t>
    </r>
    <r>
      <rPr>
        <sz val="18"/>
        <color theme="1"/>
        <rFont val="Angsana New"/>
        <family val="1"/>
      </rPr>
      <t xml:space="preserve"> แต่ต้องมี </t>
    </r>
    <r>
      <rPr>
        <b/>
        <sz val="18"/>
        <color theme="1"/>
        <rFont val="Angsana New"/>
        <family val="1"/>
      </rPr>
      <t>เหตุผลรองรับเกณฑ์ที่เลือกใช้</t>
    </r>
    <r>
      <rPr>
        <sz val="18"/>
        <color theme="1"/>
        <rFont val="Angsana New"/>
        <family val="1"/>
      </rPr>
      <t xml:space="preserve"> ตามลักษณะของผู้เรียนและเป้าหมายการเรียนรู้</t>
    </r>
  </si>
  <si>
    <t>4) สรุปแนวคิด</t>
  </si>
  <si>
    <r>
      <t xml:space="preserve">2. ค่าที่ตั้งควร </t>
    </r>
    <r>
      <rPr>
        <b/>
        <sz val="18"/>
        <color theme="1"/>
        <rFont val="Angsana New"/>
        <family val="1"/>
      </rPr>
      <t>สัมพันธ์กับระดับผู้เรียนและความยากของบทเรียน</t>
    </r>
  </si>
  <si>
    <r>
      <t xml:space="preserve">3. การเลือกเกณฑ์ต้อง </t>
    </r>
    <r>
      <rPr>
        <b/>
        <sz val="18"/>
        <color theme="1"/>
        <rFont val="Angsana New"/>
        <family val="1"/>
      </rPr>
      <t>มีเหตุผลเชิงพัฒนาการและวัตถุประสงค์ของการสอนรองรับ</t>
    </r>
  </si>
  <si>
    <r>
      <t xml:space="preserve">4. ควร </t>
    </r>
    <r>
      <rPr>
        <b/>
        <sz val="18"/>
        <color theme="1"/>
        <rFont val="Angsana New"/>
        <family val="1"/>
      </rPr>
      <t>รายงานผลเปรียบเทียบกับเกณฑ์ที่ตั้งไว้</t>
    </r>
    <r>
      <rPr>
        <sz val="18"/>
        <color theme="1"/>
        <rFont val="Angsana New"/>
        <family val="1"/>
      </rPr>
      <t xml:space="preserve"> เพื่อแสดงประสิทธิภาพของบทเรียน/นวัตกรรม</t>
    </r>
  </si>
  <si>
    <r>
      <rPr>
        <sz val="18"/>
        <color theme="1"/>
        <rFont val="Angsana New"/>
        <family val="1"/>
      </rPr>
      <t xml:space="preserve">1. </t>
    </r>
    <r>
      <rPr>
        <b/>
        <sz val="18"/>
        <color theme="1"/>
        <rFont val="Angsana New"/>
        <family val="1"/>
      </rPr>
      <t>E1/E2 เป็นเกณฑ์สะท้อนคุณภาพ “กระบวนการเรียนรู้” และ “ผลลัพธ์การเรียนรู้”</t>
    </r>
  </si>
  <si>
    <t>เอกสารอ้างอิง</t>
  </si>
  <si>
    <r>
      <t xml:space="preserve">บุญชม ศรีสะอาด. (2557). </t>
    </r>
    <r>
      <rPr>
        <b/>
        <sz val="18"/>
        <color theme="1"/>
        <rFont val="Angsana New"/>
        <family val="1"/>
      </rPr>
      <t>การวิจัยเบื้องต้น</t>
    </r>
    <r>
      <rPr>
        <sz val="18"/>
        <color theme="1"/>
        <rFont val="Angsana New"/>
        <family val="1"/>
      </rPr>
      <t>. กรุงเทพฯ: สุวีริยาสาส์น.</t>
    </r>
  </si>
  <si>
    <r>
      <t xml:space="preserve">ชะลอม ศรีสุวรรณ. (2560). </t>
    </r>
    <r>
      <rPr>
        <b/>
        <sz val="18"/>
        <color theme="1"/>
        <rFont val="Angsana New"/>
        <family val="1"/>
      </rPr>
      <t>จิตวิทยาพัฒนาการสำหรับครู</t>
    </r>
    <r>
      <rPr>
        <sz val="18"/>
        <color theme="1"/>
        <rFont val="Angsana New"/>
        <family val="1"/>
      </rPr>
      <t>. กรุงเทพฯ: จุฬาลงกรณ์มหาวิทยาลัย.</t>
    </r>
  </si>
  <si>
    <r>
      <t xml:space="preserve">สมพร มณีโชติ. (2562). </t>
    </r>
    <r>
      <rPr>
        <b/>
        <sz val="18"/>
        <color theme="1"/>
        <rFont val="Angsana New"/>
        <family val="1"/>
      </rPr>
      <t>การออกแบบการเรียนรู้ในระดับอุดมศึกษา</t>
    </r>
    <r>
      <rPr>
        <sz val="18"/>
        <color theme="1"/>
        <rFont val="Angsana New"/>
        <family val="1"/>
      </rPr>
      <t>. เชียงใหม่: มหาวิทยาลัยเชียงใหม่.</t>
    </r>
  </si>
  <si>
    <r>
      <t xml:space="preserve">Bloom, B. (1956). </t>
    </r>
    <r>
      <rPr>
        <b/>
        <sz val="18"/>
        <color theme="1"/>
        <rFont val="Angsana New"/>
        <family val="1"/>
      </rPr>
      <t>Taxonomy of Educational Objectives</t>
    </r>
    <r>
      <rPr>
        <sz val="18"/>
        <color theme="1"/>
        <rFont val="Angsana New"/>
        <family val="1"/>
      </rPr>
      <t>. New York: Longmans.</t>
    </r>
  </si>
  <si>
    <r>
      <t xml:space="preserve">Piaget, J. (1970). </t>
    </r>
    <r>
      <rPr>
        <b/>
        <sz val="18"/>
        <color theme="1"/>
        <rFont val="Angsana New"/>
        <family val="1"/>
      </rPr>
      <t>Science of education and the psychology of the child</t>
    </r>
    <r>
      <rPr>
        <sz val="18"/>
        <color theme="1"/>
        <rFont val="Angsana New"/>
        <family val="1"/>
      </rPr>
      <t>. New York: Viking Press.</t>
    </r>
  </si>
  <si>
    <r>
      <t xml:space="preserve">โดยทั่วไป เกณฑ์ที่นิยมใช้คือ </t>
    </r>
    <r>
      <rPr>
        <b/>
        <sz val="18"/>
        <rFont val="Angsana New"/>
        <family val="1"/>
      </rPr>
      <t>80/80</t>
    </r>
    <r>
      <rPr>
        <sz val="18"/>
        <rFont val="Angsana New"/>
        <family val="1"/>
      </rPr>
      <t xml:space="preserve"> หมายถึง ผู้เรียนควรได้เฉลี่ย </t>
    </r>
    <r>
      <rPr>
        <b/>
        <sz val="18"/>
        <rFont val="Angsana New"/>
        <family val="1"/>
      </rPr>
      <t>ไม่น้อยกว่า 80% ทั้งในระหว่างเรียนและหลังเรียน</t>
    </r>
  </si>
  <si>
    <r>
      <t xml:space="preserve">เพื่อถือว่าบทเรียนมีประสิทธิภาพเพียงพอ แต่ในทางปฏิบัติ การตั้งเกณฑ์ </t>
    </r>
    <r>
      <rPr>
        <b/>
        <sz val="18"/>
        <rFont val="Angsana New"/>
        <family val="1"/>
      </rPr>
      <t>ควรสัมพันธ์กับ</t>
    </r>
  </si>
  <si>
    <r>
      <t>การหาค่าประสิทธิภาพ E</t>
    </r>
    <r>
      <rPr>
        <b/>
        <vertAlign val="subscript"/>
        <sz val="18"/>
        <color theme="1"/>
        <rFont val="Angsana New"/>
        <family val="1"/>
      </rPr>
      <t>1</t>
    </r>
    <r>
      <rPr>
        <b/>
        <sz val="18"/>
        <color theme="1"/>
        <rFont val="Angsana New"/>
        <family val="1"/>
      </rPr>
      <t>/E</t>
    </r>
    <r>
      <rPr>
        <b/>
        <vertAlign val="subscript"/>
        <sz val="18"/>
        <color theme="1"/>
        <rFont val="Angsana New"/>
        <family val="1"/>
      </rPr>
      <t xml:space="preserve">2 </t>
    </r>
    <r>
      <rPr>
        <b/>
        <sz val="18"/>
        <color theme="1"/>
        <rFont val="Angsana New"/>
        <family val="1"/>
      </rPr>
      <t>ด้วยโปรแกรมสำเร็จรูป (Microsolf Exell)</t>
    </r>
  </si>
  <si>
    <r>
      <t>โปรแกรมนี้ออกแบบขึ้นมาเพื่อใช้หาค่าประสิทธิภาพ 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/E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 xml:space="preserve">  เหมาะสำหรับนักศึกษา ครู อาจารย์ หรือบุคคลทั่วไป </t>
    </r>
  </si>
  <si>
    <r>
      <t>สูตร E</t>
    </r>
    <r>
      <rPr>
        <b/>
        <vertAlign val="subscript"/>
        <sz val="18"/>
        <color theme="1"/>
        <rFont val="Angsana New"/>
        <family val="1"/>
      </rPr>
      <t>1</t>
    </r>
  </si>
  <si>
    <r>
      <t>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/E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 xml:space="preserve"> หมายถึงการเปรียบเทียบค่าประสิทธิภาพ (คะแนนเฉลี่ย) ของผู้เรียนที่ได้จากการทดสอบท้ายหน่วยระหว่างเรียน</t>
    </r>
  </si>
  <si>
    <r>
      <t>E</t>
    </r>
    <r>
      <rPr>
        <vertAlign val="subscript"/>
        <sz val="18"/>
        <color theme="1"/>
        <rFont val="Angsana New"/>
        <family val="1"/>
      </rPr>
      <t>1</t>
    </r>
  </si>
  <si>
    <r>
      <t>ในแต่ละครั้ง (E</t>
    </r>
    <r>
      <rPr>
        <vertAlign val="subscript"/>
        <sz val="18"/>
        <color theme="1"/>
        <rFont val="Angsana New"/>
        <family val="1"/>
      </rPr>
      <t>1</t>
    </r>
    <r>
      <rPr>
        <sz val="18"/>
        <color theme="1"/>
        <rFont val="Angsana New"/>
        <family val="1"/>
      </rPr>
      <t>) กับผลการทดสอบหลังเรียน (Post-test) (E</t>
    </r>
    <r>
      <rPr>
        <vertAlign val="subscript"/>
        <sz val="18"/>
        <color theme="1"/>
        <rFont val="Angsana New"/>
        <family val="1"/>
      </rPr>
      <t>2</t>
    </r>
    <r>
      <rPr>
        <sz val="18"/>
        <color theme="1"/>
        <rFont val="Angsana New"/>
        <family val="1"/>
      </rPr>
      <t>) ว่าเป็นไปตามเกณฑ์ที่กำหนดไว้หรือไม่ เช่น 75/75 หรือ 80/80 เป็นต้น</t>
    </r>
  </si>
  <si>
    <r>
      <t>สูตร E</t>
    </r>
    <r>
      <rPr>
        <b/>
        <vertAlign val="subscript"/>
        <sz val="18"/>
        <color theme="1"/>
        <rFont val="Angsana New"/>
        <family val="1"/>
      </rPr>
      <t>2</t>
    </r>
  </si>
  <si>
    <r>
      <t>E</t>
    </r>
    <r>
      <rPr>
        <vertAlign val="subscript"/>
        <sz val="18"/>
        <color theme="1"/>
        <rFont val="Angsana New"/>
        <family val="1"/>
      </rPr>
      <t>2</t>
    </r>
  </si>
  <si>
    <r>
      <t>3.1 คะแนนเต็ม (</t>
    </r>
    <r>
      <rPr>
        <sz val="18"/>
        <color rgb="FFC00000"/>
        <rFont val="Angsana New"/>
        <family val="1"/>
      </rPr>
      <t>ระบุคะแนนเต็ม</t>
    </r>
    <r>
      <rPr>
        <sz val="18"/>
        <color theme="1"/>
        <rFont val="Angsana New"/>
        <family val="1"/>
      </rPr>
      <t xml:space="preserve">) กำหนดไว้ที่ 15 แผน/ชุด ให้ใส่คะแนนเต็มตามจำนวนชุดที่ท่านเก็บตามลำดับ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</si>
</sst>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8"/>
      <color rgb="FFFF0000"/>
      <name val="Angsana New"/>
      <family val="1"/>
    </font>
    <font>
      <sz val="16"/>
      <color theme="1"/>
      <name val="Angsana New"/>
      <family val="1"/>
    </font>
    <font>
      <b/>
      <vertAlign val="subscript"/>
      <sz val="18"/>
      <color theme="1"/>
      <name val="Angsana New"/>
      <family val="1"/>
    </font>
    <font>
      <vertAlign val="subscript"/>
      <sz val="18"/>
      <color theme="1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b/>
      <sz val="18"/>
      <color rgb="FFFF0000"/>
      <name val="Angsana New"/>
      <family val="1"/>
    </font>
    <font>
      <sz val="18"/>
      <color rgb="FFC00000"/>
      <name val="Angsana New"/>
      <family val="1"/>
    </font>
    <font>
      <b/>
      <sz val="22"/>
      <name val="Angsana New"/>
      <family val="1"/>
    </font>
    <font>
      <b/>
      <sz val="20"/>
      <name val="Angsana New"/>
      <family val="1"/>
    </font>
    <font>
      <b/>
      <sz val="18"/>
      <name val="Angsana New"/>
      <family val="1"/>
    </font>
    <font>
      <b/>
      <sz val="18"/>
      <color theme="1"/>
      <name val="Angsana New"/>
      <family val="1"/>
      <charset val="222"/>
    </font>
    <font>
      <b/>
      <sz val="10"/>
      <name val="Angsana New"/>
      <family val="1"/>
    </font>
    <font>
      <sz val="11"/>
      <color theme="1"/>
      <name val="Angsana New"/>
      <family val="1"/>
    </font>
    <font>
      <b/>
      <sz val="20"/>
      <color theme="1"/>
      <name val="Angsana New"/>
      <family val="1"/>
    </font>
    <font>
      <sz val="11"/>
      <name val="Angsana New"/>
      <family val="1"/>
    </font>
    <font>
      <b/>
      <sz val="20"/>
      <color rgb="FFC00000"/>
      <name val="Angsana New"/>
      <family val="1"/>
    </font>
    <font>
      <sz val="18"/>
      <name val="Calibri"/>
      <family val="2"/>
      <charset val="222"/>
    </font>
    <font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8"/>
      <color rgb="FFC00000"/>
      <name val="Angsana New"/>
      <family val="1"/>
    </font>
    <font>
      <b/>
      <sz val="16"/>
      <color rgb="FFFF0000"/>
      <name val="TH SarabunPSK"/>
      <family val="2"/>
    </font>
    <font>
      <b/>
      <sz val="18"/>
      <color rgb="FF002060"/>
      <name val="Angsana New"/>
      <family val="1"/>
    </font>
    <font>
      <sz val="11"/>
      <color rgb="FFC00000"/>
      <name val="Angsana New"/>
      <family val="1"/>
    </font>
    <font>
      <sz val="14"/>
      <name val="Angsana New"/>
      <family val="1"/>
    </font>
    <font>
      <b/>
      <sz val="24"/>
      <name val="Angsana New"/>
      <family val="1"/>
    </font>
    <font>
      <b/>
      <sz val="28"/>
      <name val="Angsana New"/>
      <family val="1"/>
    </font>
    <font>
      <b/>
      <sz val="20"/>
      <color rgb="FF0070C0"/>
      <name val="Angsana New"/>
      <family val="1"/>
    </font>
    <font>
      <b/>
      <sz val="20"/>
      <color theme="4" tint="-0.499984740745262"/>
      <name val="Angsana New"/>
      <family val="1"/>
    </font>
    <font>
      <sz val="18"/>
      <color rgb="FFFF0000"/>
      <name val="Angsana New"/>
      <family val="1"/>
      <charset val="222"/>
    </font>
    <font>
      <b/>
      <sz val="24"/>
      <color rgb="FF002060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9" tint="0.79998168889431442"/>
        <bgColor rgb="FFA8D08D"/>
      </patternFill>
    </fill>
    <fill>
      <patternFill patternType="solid">
        <fgColor rgb="FFFEB8F1"/>
        <bgColor indexed="64"/>
      </patternFill>
    </fill>
    <fill>
      <patternFill patternType="solid">
        <fgColor theme="8" tint="0.59999389629810485"/>
        <bgColor rgb="FFC5E0B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E598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2"/>
  </cellStyleXfs>
  <cellXfs count="322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0" fontId="2" fillId="2" borderId="2" xfId="0" applyFont="1" applyFill="1" applyBorder="1"/>
    <xf numFmtId="0" fontId="14" fillId="0" borderId="2" xfId="1" applyFont="1" applyAlignment="1">
      <alignment horizontal="center"/>
    </xf>
    <xf numFmtId="2" fontId="14" fillId="0" borderId="2" xfId="1" applyNumberFormat="1" applyFont="1"/>
    <xf numFmtId="0" fontId="14" fillId="0" borderId="2" xfId="1" applyFont="1"/>
    <xf numFmtId="0" fontId="14" fillId="12" borderId="8" xfId="1" applyFont="1" applyFill="1" applyBorder="1" applyAlignment="1">
      <alignment horizontal="center"/>
    </xf>
    <xf numFmtId="0" fontId="17" fillId="0" borderId="2" xfId="1" applyFont="1"/>
    <xf numFmtId="0" fontId="18" fillId="0" borderId="2" xfId="0" applyFont="1" applyBorder="1"/>
    <xf numFmtId="0" fontId="3" fillId="6" borderId="3" xfId="0" applyFont="1" applyFill="1" applyBorder="1" applyAlignment="1">
      <alignment horizontal="center" vertical="center"/>
    </xf>
    <xf numFmtId="0" fontId="2" fillId="0" borderId="2" xfId="1" applyFont="1"/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14" fillId="8" borderId="3" xfId="1" applyNumberFormat="1" applyFont="1" applyFill="1" applyBorder="1" applyAlignment="1">
      <alignment horizontal="center"/>
    </xf>
    <xf numFmtId="0" fontId="17" fillId="0" borderId="6" xfId="1" applyFont="1" applyBorder="1"/>
    <xf numFmtId="3" fontId="9" fillId="15" borderId="3" xfId="1" applyNumberFormat="1" applyFont="1" applyFill="1" applyBorder="1" applyAlignment="1">
      <alignment horizontal="center" vertical="top" wrapText="1"/>
    </xf>
    <xf numFmtId="0" fontId="9" fillId="11" borderId="3" xfId="1" applyFont="1" applyFill="1" applyBorder="1" applyAlignment="1">
      <alignment horizontal="center" vertical="top" wrapText="1"/>
    </xf>
    <xf numFmtId="2" fontId="9" fillId="15" borderId="3" xfId="1" applyNumberFormat="1" applyFont="1" applyFill="1" applyBorder="1" applyAlignment="1">
      <alignment horizontal="center"/>
    </xf>
    <xf numFmtId="0" fontId="17" fillId="0" borderId="12" xfId="1" applyFont="1" applyBorder="1"/>
    <xf numFmtId="0" fontId="17" fillId="0" borderId="13" xfId="1" applyFont="1" applyBorder="1"/>
    <xf numFmtId="0" fontId="17" fillId="0" borderId="10" xfId="1" applyFont="1" applyBorder="1"/>
    <xf numFmtId="0" fontId="2" fillId="0" borderId="2" xfId="0" applyFont="1" applyBorder="1" applyAlignment="1">
      <alignment vertical="center"/>
    </xf>
    <xf numFmtId="0" fontId="14" fillId="9" borderId="8" xfId="1" applyFont="1" applyFill="1" applyBorder="1" applyAlignment="1">
      <alignment horizontal="center"/>
    </xf>
    <xf numFmtId="2" fontId="2" fillId="9" borderId="3" xfId="1" applyNumberFormat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/>
    </xf>
    <xf numFmtId="3" fontId="9" fillId="9" borderId="3" xfId="1" applyNumberFormat="1" applyFont="1" applyFill="1" applyBorder="1" applyAlignment="1">
      <alignment horizontal="center"/>
    </xf>
    <xf numFmtId="3" fontId="14" fillId="15" borderId="3" xfId="1" applyNumberFormat="1" applyFont="1" applyFill="1" applyBorder="1" applyAlignment="1">
      <alignment horizontal="center" vertical="top" wrapText="1"/>
    </xf>
    <xf numFmtId="3" fontId="14" fillId="9" borderId="3" xfId="1" applyNumberFormat="1" applyFont="1" applyFill="1" applyBorder="1" applyAlignment="1">
      <alignment horizontal="center"/>
    </xf>
    <xf numFmtId="2" fontId="14" fillId="15" borderId="3" xfId="1" applyNumberFormat="1" applyFont="1" applyFill="1" applyBorder="1" applyAlignment="1">
      <alignment horizontal="center"/>
    </xf>
    <xf numFmtId="0" fontId="3" fillId="12" borderId="3" xfId="1" applyFont="1" applyFill="1" applyBorder="1" applyAlignment="1">
      <alignment horizontal="center" vertical="center"/>
    </xf>
    <xf numFmtId="2" fontId="3" fillId="9" borderId="3" xfId="1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9" fillId="0" borderId="3" xfId="1" applyFont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center"/>
      <protection locked="0"/>
    </xf>
    <xf numFmtId="0" fontId="14" fillId="9" borderId="3" xfId="1" applyFont="1" applyFill="1" applyBorder="1" applyAlignment="1">
      <alignment horizontal="center"/>
    </xf>
    <xf numFmtId="0" fontId="14" fillId="10" borderId="3" xfId="1" applyFont="1" applyFill="1" applyBorder="1" applyAlignment="1">
      <alignment horizontal="center"/>
    </xf>
    <xf numFmtId="2" fontId="9" fillId="10" borderId="3" xfId="1" applyNumberFormat="1" applyFont="1" applyFill="1" applyBorder="1" applyAlignment="1">
      <alignment horizontal="center"/>
    </xf>
    <xf numFmtId="0" fontId="14" fillId="15" borderId="3" xfId="1" applyFont="1" applyFill="1" applyBorder="1" applyAlignment="1">
      <alignment horizontal="center"/>
    </xf>
    <xf numFmtId="0" fontId="14" fillId="11" borderId="3" xfId="1" applyFont="1" applyFill="1" applyBorder="1" applyAlignment="1">
      <alignment horizontal="center" vertical="center" wrapText="1"/>
    </xf>
    <xf numFmtId="0" fontId="14" fillId="13" borderId="4" xfId="1" applyFont="1" applyFill="1" applyBorder="1" applyAlignment="1">
      <alignment horizontal="center"/>
    </xf>
    <xf numFmtId="0" fontId="14" fillId="14" borderId="3" xfId="1" applyFont="1" applyFill="1" applyBorder="1" applyAlignment="1" applyProtection="1">
      <alignment horizontal="center"/>
      <protection locked="0"/>
    </xf>
    <xf numFmtId="0" fontId="17" fillId="0" borderId="14" xfId="1" applyFont="1" applyBorder="1"/>
    <xf numFmtId="0" fontId="17" fillId="0" borderId="15" xfId="1" applyFont="1" applyBorder="1"/>
    <xf numFmtId="0" fontId="17" fillId="0" borderId="16" xfId="1" applyFont="1" applyBorder="1"/>
    <xf numFmtId="0" fontId="17" fillId="0" borderId="21" xfId="1" applyFont="1" applyBorder="1"/>
    <xf numFmtId="0" fontId="17" fillId="0" borderId="22" xfId="1" applyFont="1" applyBorder="1"/>
    <xf numFmtId="0" fontId="17" fillId="0" borderId="23" xfId="1" applyFont="1" applyBorder="1"/>
    <xf numFmtId="0" fontId="17" fillId="0" borderId="24" xfId="1" applyFont="1" applyBorder="1"/>
    <xf numFmtId="0" fontId="17" fillId="0" borderId="25" xfId="1" applyFont="1" applyBorder="1"/>
    <xf numFmtId="0" fontId="3" fillId="19" borderId="23" xfId="0" applyFont="1" applyFill="1" applyBorder="1"/>
    <xf numFmtId="0" fontId="2" fillId="11" borderId="24" xfId="0" applyFont="1" applyFill="1" applyBorder="1"/>
    <xf numFmtId="0" fontId="2" fillId="11" borderId="16" xfId="0" applyFont="1" applyFill="1" applyBorder="1"/>
    <xf numFmtId="0" fontId="2" fillId="0" borderId="25" xfId="0" applyFont="1" applyBorder="1"/>
    <xf numFmtId="0" fontId="2" fillId="0" borderId="14" xfId="0" applyFont="1" applyBorder="1"/>
    <xf numFmtId="0" fontId="2" fillId="0" borderId="21" xfId="0" applyFont="1" applyBorder="1"/>
    <xf numFmtId="2" fontId="2" fillId="0" borderId="15" xfId="0" applyNumberFormat="1" applyFont="1" applyBorder="1" applyAlignment="1">
      <alignment horizontal="left"/>
    </xf>
    <xf numFmtId="0" fontId="2" fillId="0" borderId="15" xfId="0" applyFont="1" applyBorder="1"/>
    <xf numFmtId="0" fontId="2" fillId="0" borderId="22" xfId="0" applyFont="1" applyBorder="1"/>
    <xf numFmtId="0" fontId="3" fillId="11" borderId="23" xfId="1" applyFont="1" applyFill="1" applyBorder="1"/>
    <xf numFmtId="0" fontId="17" fillId="11" borderId="24" xfId="1" applyFont="1" applyFill="1" applyBorder="1"/>
    <xf numFmtId="0" fontId="17" fillId="11" borderId="16" xfId="1" applyFont="1" applyFill="1" applyBorder="1"/>
    <xf numFmtId="0" fontId="2" fillId="0" borderId="15" xfId="1" applyFont="1" applyBorder="1"/>
    <xf numFmtId="0" fontId="9" fillId="12" borderId="26" xfId="1" applyFont="1" applyFill="1" applyBorder="1" applyAlignment="1">
      <alignment horizontal="center" vertical="center"/>
    </xf>
    <xf numFmtId="0" fontId="9" fillId="15" borderId="29" xfId="1" applyFont="1" applyFill="1" applyBorder="1" applyAlignment="1">
      <alignment horizontal="center"/>
    </xf>
    <xf numFmtId="3" fontId="14" fillId="15" borderId="30" xfId="1" applyNumberFormat="1" applyFont="1" applyFill="1" applyBorder="1" applyAlignment="1">
      <alignment horizontal="center" vertical="top" wrapText="1"/>
    </xf>
    <xf numFmtId="0" fontId="9" fillId="9" borderId="29" xfId="1" applyFont="1" applyFill="1" applyBorder="1" applyAlignment="1">
      <alignment horizontal="center"/>
    </xf>
    <xf numFmtId="3" fontId="14" fillId="9" borderId="30" xfId="1" applyNumberFormat="1" applyFont="1" applyFill="1" applyBorder="1" applyAlignment="1">
      <alignment horizontal="center"/>
    </xf>
    <xf numFmtId="2" fontId="14" fillId="15" borderId="30" xfId="1" applyNumberFormat="1" applyFont="1" applyFill="1" applyBorder="1" applyAlignment="1">
      <alignment horizontal="center"/>
    </xf>
    <xf numFmtId="0" fontId="2" fillId="9" borderId="29" xfId="1" applyFont="1" applyFill="1" applyBorder="1" applyAlignment="1">
      <alignment horizontal="center"/>
    </xf>
    <xf numFmtId="2" fontId="3" fillId="9" borderId="30" xfId="1" applyNumberFormat="1" applyFont="1" applyFill="1" applyBorder="1" applyAlignment="1">
      <alignment horizontal="center" vertical="center"/>
    </xf>
    <xf numFmtId="0" fontId="14" fillId="11" borderId="32" xfId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0" fontId="3" fillId="2" borderId="42" xfId="0" applyFont="1" applyFill="1" applyBorder="1"/>
    <xf numFmtId="0" fontId="2" fillId="2" borderId="42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3" fillId="4" borderId="2" xfId="0" applyFont="1" applyFill="1" applyBorder="1"/>
    <xf numFmtId="0" fontId="2" fillId="4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2" fillId="2" borderId="2" xfId="0" applyFont="1" applyFill="1" applyBorder="1" applyAlignment="1">
      <alignment horizontal="right"/>
    </xf>
    <xf numFmtId="0" fontId="5" fillId="0" borderId="42" xfId="0" applyFont="1" applyBorder="1"/>
    <xf numFmtId="0" fontId="2" fillId="0" borderId="48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0" fontId="5" fillId="0" borderId="41" xfId="0" applyFont="1" applyBorder="1"/>
    <xf numFmtId="0" fontId="3" fillId="6" borderId="51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7" fillId="0" borderId="42" xfId="1" applyFont="1" applyBorder="1"/>
    <xf numFmtId="0" fontId="2" fillId="0" borderId="48" xfId="1" applyFont="1" applyBorder="1" applyAlignment="1">
      <alignment horizontal="center" vertical="center"/>
    </xf>
    <xf numFmtId="3" fontId="9" fillId="15" borderId="6" xfId="1" applyNumberFormat="1" applyFont="1" applyFill="1" applyBorder="1" applyAlignment="1">
      <alignment horizontal="center" vertical="top" wrapText="1"/>
    </xf>
    <xf numFmtId="0" fontId="2" fillId="9" borderId="59" xfId="1" applyFont="1" applyFill="1" applyBorder="1" applyAlignment="1">
      <alignment horizontal="center" vertical="center"/>
    </xf>
    <xf numFmtId="0" fontId="9" fillId="11" borderId="60" xfId="1" applyFont="1" applyFill="1" applyBorder="1" applyAlignment="1">
      <alignment horizontal="center"/>
    </xf>
    <xf numFmtId="0" fontId="9" fillId="15" borderId="37" xfId="1" applyFont="1" applyFill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2" fontId="20" fillId="8" borderId="33" xfId="1" applyNumberFormat="1" applyFont="1" applyFill="1" applyBorder="1" applyAlignment="1">
      <alignment horizontal="center"/>
    </xf>
    <xf numFmtId="2" fontId="20" fillId="8" borderId="34" xfId="1" applyNumberFormat="1" applyFont="1" applyFill="1" applyBorder="1" applyAlignment="1">
      <alignment horizontal="center"/>
    </xf>
    <xf numFmtId="0" fontId="13" fillId="8" borderId="35" xfId="1" applyFont="1" applyFill="1" applyBorder="1" applyAlignment="1">
      <alignment horizontal="center" vertical="center"/>
    </xf>
    <xf numFmtId="2" fontId="13" fillId="8" borderId="36" xfId="1" applyNumberFormat="1" applyFont="1" applyFill="1" applyBorder="1" applyAlignment="1">
      <alignment horizontal="center" vertical="center"/>
    </xf>
    <xf numFmtId="0" fontId="3" fillId="0" borderId="2" xfId="1" applyFont="1" applyAlignment="1">
      <alignment horizontal="center" vertical="center"/>
    </xf>
    <xf numFmtId="0" fontId="14" fillId="0" borderId="2" xfId="1" applyFont="1" applyAlignment="1">
      <alignment horizontal="center" vertical="center"/>
    </xf>
    <xf numFmtId="0" fontId="10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2" fontId="9" fillId="0" borderId="2" xfId="1" applyNumberFormat="1" applyFont="1" applyAlignment="1">
      <alignment horizontal="center"/>
    </xf>
    <xf numFmtId="0" fontId="14" fillId="12" borderId="3" xfId="1" applyFont="1" applyFill="1" applyBorder="1" applyAlignment="1">
      <alignment horizontal="center"/>
    </xf>
    <xf numFmtId="0" fontId="14" fillId="12" borderId="29" xfId="1" applyFont="1" applyFill="1" applyBorder="1" applyAlignment="1">
      <alignment horizontal="center"/>
    </xf>
    <xf numFmtId="0" fontId="9" fillId="0" borderId="29" xfId="1" applyFont="1" applyBorder="1" applyAlignment="1" applyProtection="1">
      <alignment horizontal="center" vertical="top" wrapText="1"/>
      <protection locked="0"/>
    </xf>
    <xf numFmtId="0" fontId="9" fillId="0" borderId="29" xfId="1" applyFont="1" applyBorder="1" applyAlignment="1" applyProtection="1">
      <alignment horizontal="center"/>
      <protection locked="0"/>
    </xf>
    <xf numFmtId="0" fontId="9" fillId="9" borderId="30" xfId="1" applyFont="1" applyFill="1" applyBorder="1" applyAlignment="1">
      <alignment horizontal="center"/>
    </xf>
    <xf numFmtId="2" fontId="9" fillId="10" borderId="29" xfId="1" applyNumberFormat="1" applyFont="1" applyFill="1" applyBorder="1" applyAlignment="1">
      <alignment horizontal="center"/>
    </xf>
    <xf numFmtId="2" fontId="14" fillId="0" borderId="15" xfId="1" applyNumberFormat="1" applyFont="1" applyBorder="1"/>
    <xf numFmtId="0" fontId="14" fillId="11" borderId="26" xfId="1" applyFont="1" applyFill="1" applyBorder="1" applyAlignment="1">
      <alignment horizontal="center" vertical="center" wrapText="1"/>
    </xf>
    <xf numFmtId="0" fontId="3" fillId="12" borderId="29" xfId="1" applyFont="1" applyFill="1" applyBorder="1" applyAlignment="1">
      <alignment horizontal="center" vertical="center"/>
    </xf>
    <xf numFmtId="0" fontId="14" fillId="9" borderId="29" xfId="1" applyFont="1" applyFill="1" applyBorder="1" applyAlignment="1">
      <alignment horizontal="center"/>
    </xf>
    <xf numFmtId="0" fontId="14" fillId="10" borderId="29" xfId="1" applyFont="1" applyFill="1" applyBorder="1" applyAlignment="1">
      <alignment horizontal="center"/>
    </xf>
    <xf numFmtId="0" fontId="14" fillId="15" borderId="29" xfId="1" applyFont="1" applyFill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9" borderId="62" xfId="1" applyFont="1" applyFill="1" applyBorder="1" applyAlignment="1">
      <alignment horizontal="center"/>
    </xf>
    <xf numFmtId="0" fontId="14" fillId="9" borderId="30" xfId="1" applyFont="1" applyFill="1" applyBorder="1" applyAlignment="1">
      <alignment horizontal="center"/>
    </xf>
    <xf numFmtId="2" fontId="9" fillId="9" borderId="30" xfId="1" applyNumberFormat="1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 vertical="center"/>
    </xf>
    <xf numFmtId="2" fontId="18" fillId="9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2" fontId="22" fillId="0" borderId="3" xfId="0" applyNumberFormat="1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14" fillId="9" borderId="11" xfId="1" applyFont="1" applyFill="1" applyBorder="1" applyAlignment="1">
      <alignment horizontal="center"/>
    </xf>
    <xf numFmtId="3" fontId="9" fillId="11" borderId="3" xfId="1" applyNumberFormat="1" applyFont="1" applyFill="1" applyBorder="1" applyAlignment="1">
      <alignment horizontal="center" vertical="top" wrapText="1"/>
    </xf>
    <xf numFmtId="0" fontId="14" fillId="0" borderId="29" xfId="1" applyFont="1" applyBorder="1" applyAlignment="1">
      <alignment horizontal="center"/>
    </xf>
    <xf numFmtId="0" fontId="14" fillId="20" borderId="26" xfId="1" applyFont="1" applyFill="1" applyBorder="1" applyAlignment="1">
      <alignment horizontal="center" vertical="center"/>
    </xf>
    <xf numFmtId="0" fontId="3" fillId="9" borderId="59" xfId="1" applyFont="1" applyFill="1" applyBorder="1" applyAlignment="1">
      <alignment horizontal="center" vertical="center"/>
    </xf>
    <xf numFmtId="0" fontId="14" fillId="15" borderId="63" xfId="1" applyFont="1" applyFill="1" applyBorder="1" applyAlignment="1">
      <alignment horizontal="center"/>
    </xf>
    <xf numFmtId="0" fontId="14" fillId="11" borderId="60" xfId="1" applyFont="1" applyFill="1" applyBorder="1" applyAlignment="1">
      <alignment horizontal="center"/>
    </xf>
    <xf numFmtId="3" fontId="14" fillId="0" borderId="14" xfId="1" applyNumberFormat="1" applyFont="1" applyBorder="1" applyAlignment="1">
      <alignment horizontal="center" vertical="top" wrapText="1"/>
    </xf>
    <xf numFmtId="0" fontId="14" fillId="0" borderId="14" xfId="1" applyFont="1" applyBorder="1"/>
    <xf numFmtId="3" fontId="14" fillId="0" borderId="14" xfId="1" applyNumberFormat="1" applyFont="1" applyBorder="1" applyAlignment="1">
      <alignment horizontal="center"/>
    </xf>
    <xf numFmtId="2" fontId="14" fillId="0" borderId="14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 vertical="center"/>
    </xf>
    <xf numFmtId="2" fontId="20" fillId="0" borderId="14" xfId="1" applyNumberFormat="1" applyFont="1" applyBorder="1" applyAlignment="1">
      <alignment horizontal="center"/>
    </xf>
    <xf numFmtId="2" fontId="13" fillId="0" borderId="14" xfId="1" applyNumberFormat="1" applyFont="1" applyBorder="1" applyAlignment="1">
      <alignment horizontal="center" vertical="center"/>
    </xf>
    <xf numFmtId="0" fontId="14" fillId="0" borderId="30" xfId="1" applyFont="1" applyBorder="1"/>
    <xf numFmtId="0" fontId="14" fillId="0" borderId="15" xfId="1" applyFont="1" applyBorder="1" applyAlignment="1">
      <alignment horizontal="center"/>
    </xf>
    <xf numFmtId="0" fontId="14" fillId="0" borderId="15" xfId="1" applyFont="1" applyBorder="1"/>
    <xf numFmtId="0" fontId="17" fillId="0" borderId="65" xfId="1" applyFont="1" applyBorder="1"/>
    <xf numFmtId="2" fontId="13" fillId="0" borderId="65" xfId="1" applyNumberFormat="1" applyFont="1" applyBorder="1" applyAlignment="1">
      <alignment horizontal="center" vertical="center"/>
    </xf>
    <xf numFmtId="0" fontId="14" fillId="15" borderId="59" xfId="1" applyFont="1" applyFill="1" applyBorder="1" applyAlignment="1">
      <alignment horizontal="center"/>
    </xf>
    <xf numFmtId="2" fontId="9" fillId="15" borderId="8" xfId="1" applyNumberFormat="1" applyFont="1" applyFill="1" applyBorder="1" applyAlignment="1">
      <alignment horizontal="center"/>
    </xf>
    <xf numFmtId="0" fontId="14" fillId="20" borderId="17" xfId="1" applyFont="1" applyFill="1" applyBorder="1" applyAlignment="1">
      <alignment horizontal="center"/>
    </xf>
    <xf numFmtId="1" fontId="9" fillId="15" borderId="3" xfId="1" applyNumberFormat="1" applyFont="1" applyFill="1" applyBorder="1" applyAlignment="1">
      <alignment horizontal="center"/>
    </xf>
    <xf numFmtId="1" fontId="14" fillId="11" borderId="33" xfId="1" applyNumberFormat="1" applyFont="1" applyFill="1" applyBorder="1" applyAlignment="1">
      <alignment horizontal="center"/>
    </xf>
    <xf numFmtId="2" fontId="24" fillId="8" borderId="61" xfId="1" applyNumberFormat="1" applyFont="1" applyFill="1" applyBorder="1" applyAlignment="1">
      <alignment horizontal="center" vertical="center"/>
    </xf>
    <xf numFmtId="2" fontId="24" fillId="8" borderId="31" xfId="1" applyNumberFormat="1" applyFont="1" applyFill="1" applyBorder="1" applyAlignment="1">
      <alignment horizontal="center" vertical="center"/>
    </xf>
    <xf numFmtId="2" fontId="14" fillId="8" borderId="61" xfId="1" applyNumberFormat="1" applyFont="1" applyFill="1" applyBorder="1" applyAlignment="1">
      <alignment horizontal="center"/>
    </xf>
    <xf numFmtId="2" fontId="9" fillId="15" borderId="11" xfId="1" applyNumberFormat="1" applyFont="1" applyFill="1" applyBorder="1" applyAlignment="1">
      <alignment horizontal="center"/>
    </xf>
    <xf numFmtId="2" fontId="9" fillId="10" borderId="67" xfId="1" applyNumberFormat="1" applyFont="1" applyFill="1" applyBorder="1" applyAlignment="1">
      <alignment horizontal="center"/>
    </xf>
    <xf numFmtId="2" fontId="14" fillId="0" borderId="65" xfId="1" applyNumberFormat="1" applyFont="1" applyBorder="1" applyAlignment="1">
      <alignment horizontal="center"/>
    </xf>
    <xf numFmtId="2" fontId="9" fillId="0" borderId="65" xfId="1" applyNumberFormat="1" applyFont="1" applyFill="1" applyBorder="1" applyAlignment="1">
      <alignment horizontal="center"/>
    </xf>
    <xf numFmtId="2" fontId="14" fillId="0" borderId="68" xfId="1" applyNumberFormat="1" applyFont="1" applyBorder="1"/>
    <xf numFmtId="2" fontId="9" fillId="15" borderId="32" xfId="1" applyNumberFormat="1" applyFont="1" applyFill="1" applyBorder="1" applyAlignment="1">
      <alignment horizontal="center"/>
    </xf>
    <xf numFmtId="2" fontId="9" fillId="8" borderId="69" xfId="1" applyNumberFormat="1" applyFont="1" applyFill="1" applyBorder="1" applyAlignment="1">
      <alignment horizontal="center"/>
    </xf>
    <xf numFmtId="2" fontId="9" fillId="8" borderId="20" xfId="1" applyNumberFormat="1" applyFont="1" applyFill="1" applyBorder="1" applyAlignment="1">
      <alignment horizontal="center"/>
    </xf>
    <xf numFmtId="2" fontId="9" fillId="8" borderId="17" xfId="1" applyNumberFormat="1" applyFont="1" applyFill="1" applyBorder="1" applyAlignment="1">
      <alignment horizontal="center"/>
    </xf>
    <xf numFmtId="2" fontId="9" fillId="8" borderId="18" xfId="1" applyNumberFormat="1" applyFont="1" applyFill="1" applyBorder="1" applyAlignment="1">
      <alignment horizontal="center"/>
    </xf>
    <xf numFmtId="0" fontId="14" fillId="13" borderId="10" xfId="1" applyFont="1" applyFill="1" applyBorder="1" applyAlignment="1">
      <alignment horizontal="center"/>
    </xf>
    <xf numFmtId="0" fontId="9" fillId="0" borderId="4" xfId="1" applyFont="1" applyBorder="1" applyAlignment="1" applyProtection="1">
      <alignment horizontal="center" vertical="top" wrapText="1"/>
      <protection locked="0"/>
    </xf>
    <xf numFmtId="0" fontId="9" fillId="9" borderId="5" xfId="1" applyFont="1" applyFill="1" applyBorder="1" applyAlignment="1">
      <alignment horizontal="center"/>
    </xf>
    <xf numFmtId="0" fontId="23" fillId="21" borderId="66" xfId="0" applyFont="1" applyFill="1" applyBorder="1" applyAlignment="1">
      <alignment horizontal="center" vertical="center"/>
    </xf>
    <xf numFmtId="0" fontId="23" fillId="22" borderId="66" xfId="0" applyFont="1" applyFill="1" applyBorder="1" applyAlignment="1">
      <alignment horizontal="center"/>
    </xf>
    <xf numFmtId="2" fontId="22" fillId="0" borderId="2" xfId="0" applyNumberFormat="1" applyFont="1" applyBorder="1" applyAlignment="1">
      <alignment horizontal="center" vertical="center"/>
    </xf>
    <xf numFmtId="0" fontId="14" fillId="11" borderId="65" xfId="1" applyFont="1" applyFill="1" applyBorder="1" applyAlignment="1">
      <alignment horizontal="center"/>
    </xf>
    <xf numFmtId="0" fontId="3" fillId="9" borderId="32" xfId="1" applyFont="1" applyFill="1" applyBorder="1" applyAlignment="1">
      <alignment horizontal="center"/>
    </xf>
    <xf numFmtId="2" fontId="2" fillId="9" borderId="8" xfId="1" applyNumberFormat="1" applyFont="1" applyFill="1" applyBorder="1" applyAlignment="1">
      <alignment horizontal="center" vertical="center"/>
    </xf>
    <xf numFmtId="2" fontId="3" fillId="9" borderId="67" xfId="1" applyNumberFormat="1" applyFont="1" applyFill="1" applyBorder="1" applyAlignment="1">
      <alignment horizontal="center" vertical="center"/>
    </xf>
    <xf numFmtId="0" fontId="13" fillId="8" borderId="22" xfId="1" applyFont="1" applyFill="1" applyBorder="1" applyAlignment="1">
      <alignment horizontal="center" vertical="center"/>
    </xf>
    <xf numFmtId="2" fontId="14" fillId="11" borderId="35" xfId="1" applyNumberFormat="1" applyFont="1" applyFill="1" applyBorder="1" applyAlignment="1">
      <alignment horizontal="center"/>
    </xf>
    <xf numFmtId="2" fontId="14" fillId="11" borderId="70" xfId="1" applyNumberFormat="1" applyFont="1" applyFill="1" applyBorder="1" applyAlignment="1">
      <alignment horizontal="center"/>
    </xf>
    <xf numFmtId="2" fontId="20" fillId="8" borderId="36" xfId="1" applyNumberFormat="1" applyFont="1" applyFill="1" applyBorder="1" applyAlignment="1">
      <alignment horizontal="center"/>
    </xf>
    <xf numFmtId="0" fontId="3" fillId="11" borderId="68" xfId="1" applyFont="1" applyFill="1" applyBorder="1" applyAlignment="1">
      <alignment horizontal="center" vertical="center"/>
    </xf>
    <xf numFmtId="0" fontId="9" fillId="0" borderId="2" xfId="0" applyFont="1" applyBorder="1"/>
    <xf numFmtId="0" fontId="19" fillId="0" borderId="2" xfId="0" applyFont="1" applyBorder="1"/>
    <xf numFmtId="0" fontId="25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9" fillId="0" borderId="2" xfId="0" applyFont="1" applyBorder="1"/>
    <xf numFmtId="0" fontId="4" fillId="2" borderId="2" xfId="0" applyFont="1" applyFill="1" applyBorder="1" applyAlignment="1">
      <alignment horizontal="center"/>
    </xf>
    <xf numFmtId="0" fontId="12" fillId="9" borderId="2" xfId="1" applyFont="1" applyFill="1" applyAlignment="1">
      <alignment horizontal="center"/>
    </xf>
    <xf numFmtId="0" fontId="16" fillId="9" borderId="2" xfId="1" applyFont="1" applyFill="1"/>
    <xf numFmtId="0" fontId="14" fillId="9" borderId="9" xfId="1" applyFont="1" applyFill="1" applyBorder="1" applyAlignment="1">
      <alignment horizontal="center"/>
    </xf>
    <xf numFmtId="0" fontId="14" fillId="11" borderId="3" xfId="1" applyFont="1" applyFill="1" applyBorder="1" applyAlignment="1">
      <alignment horizontal="center"/>
    </xf>
    <xf numFmtId="0" fontId="14" fillId="13" borderId="3" xfId="1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14" fillId="12" borderId="28" xfId="1" applyFont="1" applyFill="1" applyBorder="1" applyAlignment="1">
      <alignment horizontal="center" wrapText="1"/>
    </xf>
    <xf numFmtId="0" fontId="14" fillId="12" borderId="30" xfId="1" applyFont="1" applyFill="1" applyBorder="1" applyAlignment="1">
      <alignment horizontal="center" wrapText="1"/>
    </xf>
    <xf numFmtId="0" fontId="14" fillId="0" borderId="5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18" borderId="50" xfId="0" applyFont="1" applyFill="1" applyBorder="1" applyAlignment="1">
      <alignment horizontal="center" vertical="center"/>
    </xf>
    <xf numFmtId="0" fontId="14" fillId="17" borderId="46" xfId="0" applyFont="1" applyFill="1" applyBorder="1"/>
    <xf numFmtId="0" fontId="14" fillId="17" borderId="47" xfId="0" applyFont="1" applyFill="1" applyBorder="1"/>
    <xf numFmtId="0" fontId="13" fillId="12" borderId="27" xfId="1" applyFont="1" applyFill="1" applyBorder="1" applyAlignment="1">
      <alignment horizontal="center"/>
    </xf>
    <xf numFmtId="0" fontId="14" fillId="12" borderId="27" xfId="1" applyFont="1" applyFill="1" applyBorder="1" applyAlignment="1">
      <alignment horizontal="center" vertical="center"/>
    </xf>
    <xf numFmtId="0" fontId="3" fillId="12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2" xfId="0" applyFont="1" applyBorder="1"/>
    <xf numFmtId="0" fontId="14" fillId="16" borderId="5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/>
    </xf>
    <xf numFmtId="0" fontId="14" fillId="16" borderId="58" xfId="0" applyFont="1" applyFill="1" applyBorder="1" applyAlignment="1">
      <alignment horizontal="center" vertical="center"/>
    </xf>
    <xf numFmtId="0" fontId="3" fillId="6" borderId="5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17" borderId="54" xfId="0" applyFont="1" applyFill="1" applyBorder="1" applyAlignment="1">
      <alignment horizontal="center" vertical="center"/>
    </xf>
    <xf numFmtId="0" fontId="3" fillId="17" borderId="55" xfId="0" applyFont="1" applyFill="1" applyBorder="1" applyAlignment="1">
      <alignment horizontal="center" vertical="center"/>
    </xf>
    <xf numFmtId="0" fontId="3" fillId="17" borderId="56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14" fillId="12" borderId="30" xfId="1" applyFont="1" applyFill="1" applyBorder="1" applyAlignment="1">
      <alignment horizontal="center" vertical="center"/>
    </xf>
    <xf numFmtId="0" fontId="3" fillId="12" borderId="30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wrapText="1"/>
    </xf>
    <xf numFmtId="0" fontId="13" fillId="20" borderId="27" xfId="1" applyFont="1" applyFill="1" applyBorder="1" applyAlignment="1">
      <alignment horizontal="center"/>
    </xf>
    <xf numFmtId="0" fontId="14" fillId="9" borderId="28" xfId="1" applyFont="1" applyFill="1" applyBorder="1" applyAlignment="1">
      <alignment horizontal="center" vertical="center"/>
    </xf>
    <xf numFmtId="0" fontId="3" fillId="9" borderId="30" xfId="1" applyFont="1" applyFill="1" applyBorder="1" applyAlignment="1">
      <alignment horizontal="center" vertical="center"/>
    </xf>
    <xf numFmtId="0" fontId="13" fillId="20" borderId="64" xfId="1" applyFont="1" applyFill="1" applyBorder="1" applyAlignment="1">
      <alignment horizontal="center"/>
    </xf>
    <xf numFmtId="0" fontId="13" fillId="20" borderId="26" xfId="1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1" fillId="9" borderId="3" xfId="0" applyFont="1" applyFill="1" applyBorder="1"/>
    <xf numFmtId="0" fontId="18" fillId="9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4" fillId="12" borderId="28" xfId="1" applyFont="1" applyFill="1" applyBorder="1" applyAlignment="1">
      <alignment horizontal="center" vertical="center"/>
    </xf>
    <xf numFmtId="0" fontId="14" fillId="13" borderId="3" xfId="1" applyFont="1" applyFill="1" applyBorder="1" applyAlignment="1">
      <alignment horizontal="center"/>
    </xf>
    <xf numFmtId="0" fontId="23" fillId="21" borderId="71" xfId="0" applyFont="1" applyFill="1" applyBorder="1" applyAlignment="1">
      <alignment horizontal="center" vertical="center"/>
    </xf>
    <xf numFmtId="0" fontId="28" fillId="23" borderId="8" xfId="1" applyFont="1" applyFill="1" applyBorder="1"/>
    <xf numFmtId="0" fontId="2" fillId="23" borderId="4" xfId="1" applyFont="1" applyFill="1" applyBorder="1" applyAlignment="1">
      <alignment horizontal="center"/>
    </xf>
    <xf numFmtId="0" fontId="14" fillId="22" borderId="11" xfId="1" applyFont="1" applyFill="1" applyBorder="1" applyAlignment="1" applyProtection="1">
      <alignment horizontal="center"/>
      <protection locked="0"/>
    </xf>
    <xf numFmtId="0" fontId="14" fillId="22" borderId="3" xfId="1" applyFont="1" applyFill="1" applyBorder="1" applyAlignment="1">
      <alignment horizontal="center" wrapText="1"/>
    </xf>
    <xf numFmtId="0" fontId="8" fillId="8" borderId="3" xfId="1" applyFont="1" applyFill="1" applyBorder="1" applyAlignment="1">
      <alignment horizontal="center"/>
    </xf>
    <xf numFmtId="0" fontId="26" fillId="8" borderId="8" xfId="1" applyFont="1" applyFill="1" applyBorder="1" applyAlignment="1" applyProtection="1">
      <alignment horizontal="center" vertical="top" wrapText="1"/>
      <protection locked="0"/>
    </xf>
    <xf numFmtId="1" fontId="14" fillId="9" borderId="62" xfId="1" applyNumberFormat="1" applyFont="1" applyFill="1" applyBorder="1" applyAlignment="1">
      <alignment horizontal="center"/>
    </xf>
    <xf numFmtId="0" fontId="27" fillId="0" borderId="7" xfId="1" applyFont="1" applyBorder="1"/>
    <xf numFmtId="0" fontId="11" fillId="0" borderId="5" xfId="0" applyFont="1" applyBorder="1"/>
    <xf numFmtId="0" fontId="24" fillId="9" borderId="30" xfId="1" applyFont="1" applyFill="1" applyBorder="1" applyAlignment="1">
      <alignment horizontal="center"/>
    </xf>
    <xf numFmtId="0" fontId="30" fillId="0" borderId="2" xfId="1" applyFont="1" applyAlignment="1">
      <alignment horizontal="center"/>
    </xf>
    <xf numFmtId="0" fontId="29" fillId="0" borderId="2" xfId="1" applyFont="1" applyAlignment="1">
      <alignment horizontal="center" vertical="center"/>
    </xf>
    <xf numFmtId="0" fontId="8" fillId="8" borderId="29" xfId="1" applyFont="1" applyFill="1" applyBorder="1" applyAlignment="1">
      <alignment horizontal="center"/>
    </xf>
    <xf numFmtId="0" fontId="24" fillId="8" borderId="3" xfId="1" applyFont="1" applyFill="1" applyBorder="1" applyAlignment="1" applyProtection="1">
      <alignment horizontal="center" vertical="top" wrapText="1"/>
      <protection locked="0"/>
    </xf>
    <xf numFmtId="0" fontId="24" fillId="8" borderId="29" xfId="1" applyFont="1" applyFill="1" applyBorder="1" applyAlignment="1" applyProtection="1">
      <alignment horizontal="center" vertical="top" wrapText="1"/>
      <protection locked="0"/>
    </xf>
    <xf numFmtId="0" fontId="3" fillId="24" borderId="2" xfId="0" applyFont="1" applyFill="1" applyBorder="1" applyAlignment="1">
      <alignment horizontal="left"/>
    </xf>
    <xf numFmtId="0" fontId="2" fillId="24" borderId="2" xfId="0" applyFont="1" applyFill="1" applyBorder="1"/>
    <xf numFmtId="0" fontId="2" fillId="23" borderId="2" xfId="0" applyFont="1" applyFill="1" applyBorder="1"/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2" fontId="33" fillId="0" borderId="3" xfId="0" applyNumberFormat="1" applyFont="1" applyBorder="1" applyAlignment="1">
      <alignment horizontal="center" vertical="center"/>
    </xf>
    <xf numFmtId="3" fontId="4" fillId="15" borderId="6" xfId="1" applyNumberFormat="1" applyFont="1" applyFill="1" applyBorder="1" applyAlignment="1">
      <alignment horizontal="center" vertical="top" wrapText="1"/>
    </xf>
    <xf numFmtId="3" fontId="4" fillId="15" borderId="7" xfId="1" applyNumberFormat="1" applyFont="1" applyFill="1" applyBorder="1" applyAlignment="1">
      <alignment horizontal="center" vertical="top" wrapText="1"/>
    </xf>
    <xf numFmtId="0" fontId="4" fillId="11" borderId="3" xfId="1" applyFont="1" applyFill="1" applyBorder="1" applyAlignment="1">
      <alignment horizontal="center" vertical="top" wrapText="1"/>
    </xf>
    <xf numFmtId="0" fontId="4" fillId="11" borderId="5" xfId="1" applyFont="1" applyFill="1" applyBorder="1" applyAlignment="1">
      <alignment horizontal="center" vertical="top" wrapText="1"/>
    </xf>
    <xf numFmtId="3" fontId="4" fillId="9" borderId="3" xfId="1" applyNumberFormat="1" applyFont="1" applyFill="1" applyBorder="1" applyAlignment="1">
      <alignment horizontal="center"/>
    </xf>
    <xf numFmtId="3" fontId="4" fillId="9" borderId="5" xfId="1" applyNumberFormat="1" applyFont="1" applyFill="1" applyBorder="1" applyAlignment="1">
      <alignment horizontal="center"/>
    </xf>
    <xf numFmtId="2" fontId="4" fillId="15" borderId="3" xfId="1" applyNumberFormat="1" applyFont="1" applyFill="1" applyBorder="1" applyAlignment="1">
      <alignment horizontal="center"/>
    </xf>
    <xf numFmtId="2" fontId="4" fillId="15" borderId="5" xfId="1" applyNumberFormat="1" applyFont="1" applyFill="1" applyBorder="1" applyAlignment="1">
      <alignment horizontal="center"/>
    </xf>
    <xf numFmtId="2" fontId="4" fillId="9" borderId="8" xfId="1" applyNumberFormat="1" applyFont="1" applyFill="1" applyBorder="1" applyAlignment="1">
      <alignment horizontal="center" vertical="center"/>
    </xf>
    <xf numFmtId="2" fontId="4" fillId="9" borderId="11" xfId="1" applyNumberFormat="1" applyFont="1" applyFill="1" applyBorder="1" applyAlignment="1">
      <alignment horizontal="center" vertical="center"/>
    </xf>
    <xf numFmtId="2" fontId="10" fillId="11" borderId="70" xfId="1" applyNumberFormat="1" applyFont="1" applyFill="1" applyBorder="1" applyAlignment="1">
      <alignment horizontal="center"/>
    </xf>
    <xf numFmtId="3" fontId="4" fillId="11" borderId="3" xfId="1" applyNumberFormat="1" applyFont="1" applyFill="1" applyBorder="1" applyAlignment="1">
      <alignment horizontal="center" vertical="top" wrapText="1"/>
    </xf>
    <xf numFmtId="3" fontId="4" fillId="11" borderId="5" xfId="1" applyNumberFormat="1" applyFont="1" applyFill="1" applyBorder="1" applyAlignment="1">
      <alignment horizontal="center" vertical="top" wrapText="1"/>
    </xf>
    <xf numFmtId="0" fontId="1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7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29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2" fillId="10" borderId="2" xfId="0" applyFont="1" applyFill="1" applyBorder="1"/>
    <xf numFmtId="0" fontId="9" fillId="10" borderId="2" xfId="0" applyFont="1" applyFill="1" applyBorder="1" applyAlignment="1">
      <alignment horizontal="left" vertical="top"/>
    </xf>
    <xf numFmtId="0" fontId="9" fillId="10" borderId="2" xfId="0" applyFont="1" applyFill="1" applyBorder="1"/>
    <xf numFmtId="0" fontId="17" fillId="0" borderId="38" xfId="0" applyFont="1" applyBorder="1"/>
    <xf numFmtId="0" fontId="17" fillId="0" borderId="41" xfId="0" applyFont="1" applyBorder="1"/>
    <xf numFmtId="0" fontId="14" fillId="10" borderId="2" xfId="0" applyFont="1" applyFill="1" applyBorder="1"/>
    <xf numFmtId="0" fontId="19" fillId="10" borderId="2" xfId="0" applyFont="1" applyFill="1" applyBorder="1"/>
    <xf numFmtId="0" fontId="17" fillId="10" borderId="2" xfId="0" applyFont="1" applyFill="1" applyBorder="1"/>
    <xf numFmtId="0" fontId="17" fillId="0" borderId="42" xfId="0" applyFont="1" applyBorder="1"/>
    <xf numFmtId="0" fontId="17" fillId="0" borderId="2" xfId="0" applyFont="1" applyBorder="1"/>
    <xf numFmtId="0" fontId="14" fillId="10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/>
    </xf>
    <xf numFmtId="0" fontId="17" fillId="0" borderId="43" xfId="0" applyFont="1" applyBorder="1"/>
    <xf numFmtId="0" fontId="17" fillId="0" borderId="44" xfId="0" applyFont="1" applyBorder="1"/>
    <xf numFmtId="0" fontId="17" fillId="0" borderId="45" xfId="0" applyFont="1" applyBorder="1"/>
  </cellXfs>
  <cellStyles count="2">
    <cellStyle name="Normal" xfId="0" builtinId="0"/>
    <cellStyle name="Normal 2" xfId="1" xr:uid="{A0FB533B-F8C5-4C6C-A054-70578FC26212}"/>
  </cellStyles>
  <dxfs count="0"/>
  <tableStyles count="0" defaultTableStyle="TableStyleMedium2" defaultPivotStyle="PivotStyleLight16"/>
  <colors>
    <mruColors>
      <color rgb="FFFEB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361950</xdr:colOff>
      <xdr:row>10</xdr:row>
      <xdr:rowOff>266700</xdr:rowOff>
    </xdr:from>
    <xdr:ext cx="1685925" cy="657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03931" y="3455007"/>
          <a:ext cx="1684139" cy="64998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/>
        </a:p>
      </xdr:txBody>
    </xdr:sp>
    <xdr:clientData fLocksWithSheet="0"/>
  </xdr:oneCellAnchor>
  <xdr:twoCellAnchor editAs="oneCell">
    <xdr:from>
      <xdr:col>20</xdr:col>
      <xdr:colOff>438150</xdr:colOff>
      <xdr:row>3</xdr:row>
      <xdr:rowOff>200025</xdr:rowOff>
    </xdr:from>
    <xdr:to>
      <xdr:col>23</xdr:col>
      <xdr:colOff>133160</xdr:colOff>
      <xdr:row>5</xdr:row>
      <xdr:rowOff>247561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9B64E82-1FAA-1047-C79D-9108F8DA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3925" y="1200150"/>
          <a:ext cx="1523810" cy="7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523875</xdr:colOff>
      <xdr:row>10</xdr:row>
      <xdr:rowOff>104775</xdr:rowOff>
    </xdr:from>
    <xdr:to>
      <xdr:col>23</xdr:col>
      <xdr:colOff>295075</xdr:colOff>
      <xdr:row>12</xdr:row>
      <xdr:rowOff>114215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9CEF68-5AF7-7220-6C4D-455C9333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9650" y="3438525"/>
          <a:ext cx="1600000" cy="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8D08D"/>
  </sheetPr>
  <dimension ref="A1:AQ1000"/>
  <sheetViews>
    <sheetView showGridLines="0" tabSelected="1" topLeftCell="O1" zoomScale="85" zoomScaleNormal="85" workbookViewId="0">
      <selection activeCell="AN11" sqref="AN11"/>
    </sheetView>
  </sheetViews>
  <sheetFormatPr defaultColWidth="14.42578125" defaultRowHeight="15" customHeight="1"/>
  <cols>
    <col min="1" max="1" width="9.140625" style="285" customWidth="1"/>
    <col min="2" max="2" width="5.140625" style="285" customWidth="1"/>
    <col min="3" max="16" width="9.140625" style="285" customWidth="1"/>
    <col min="17" max="17" width="3.5703125" style="285" customWidth="1"/>
    <col min="18" max="18" width="4.140625" style="285" customWidth="1"/>
    <col min="19" max="19" width="5" style="285" customWidth="1"/>
    <col min="20" max="27" width="9.140625" style="285" customWidth="1"/>
    <col min="28" max="28" width="6.85546875" style="285" customWidth="1"/>
    <col min="29" max="29" width="3.140625" style="285" customWidth="1"/>
    <col min="30" max="30" width="3.42578125" style="285" customWidth="1"/>
    <col min="31" max="31" width="18.140625" style="285" customWidth="1"/>
    <col min="32" max="34" width="14.42578125" style="285"/>
    <col min="35" max="35" width="21" style="285" customWidth="1"/>
    <col min="36" max="36" width="21.140625" style="285" customWidth="1"/>
    <col min="37" max="41" width="14.42578125" style="285"/>
    <col min="42" max="42" width="8.140625" style="285" customWidth="1"/>
    <col min="43" max="43" width="2.85546875" style="285" customWidth="1"/>
    <col min="44" max="16384" width="14.42578125" style="285"/>
  </cols>
  <sheetData>
    <row r="1" spans="1:43" s="285" customFormat="1" ht="26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3" s="285" customFormat="1" ht="26.25" customHeight="1">
      <c r="A2" s="1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  <c r="Q2" s="1"/>
      <c r="R2" s="80"/>
      <c r="S2" s="81"/>
      <c r="T2" s="81"/>
      <c r="U2" s="81"/>
      <c r="V2" s="81"/>
      <c r="W2" s="81"/>
      <c r="X2" s="81"/>
      <c r="Y2" s="81"/>
      <c r="Z2" s="81"/>
      <c r="AA2" s="81"/>
      <c r="AB2" s="82"/>
      <c r="AD2" s="310"/>
      <c r="AE2" s="306" t="s">
        <v>103</v>
      </c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3"/>
    </row>
    <row r="3" spans="1:43" s="285" customFormat="1" ht="26.25" customHeight="1">
      <c r="A3" s="1"/>
      <c r="B3" s="83"/>
      <c r="C3" s="201" t="s">
        <v>146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84"/>
      <c r="Q3" s="1"/>
      <c r="R3" s="83"/>
      <c r="S3" s="88" t="s">
        <v>0</v>
      </c>
      <c r="T3" s="88" t="s">
        <v>1</v>
      </c>
      <c r="U3" s="88"/>
      <c r="V3" s="8"/>
      <c r="W3" s="8"/>
      <c r="X3" s="8"/>
      <c r="Y3" s="8"/>
      <c r="Z3" s="8"/>
      <c r="AA3" s="8"/>
      <c r="AB3" s="85"/>
      <c r="AD3" s="311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5"/>
    </row>
    <row r="4" spans="1:43" s="285" customFormat="1" ht="26.25" customHeight="1">
      <c r="A4" s="1"/>
      <c r="B4" s="8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5"/>
      <c r="Q4" s="1"/>
      <c r="R4" s="83"/>
      <c r="S4" s="8"/>
      <c r="T4" s="8"/>
      <c r="U4" s="8"/>
      <c r="V4" s="8"/>
      <c r="W4" s="8"/>
      <c r="X4" s="8"/>
      <c r="Y4" s="8"/>
      <c r="Z4" s="8"/>
      <c r="AA4" s="8"/>
      <c r="AB4" s="85"/>
      <c r="AD4" s="311"/>
      <c r="AE4" s="312" t="s">
        <v>104</v>
      </c>
      <c r="AF4" s="309"/>
      <c r="AG4" s="309"/>
      <c r="AH4" s="309"/>
      <c r="AI4" s="309"/>
      <c r="AJ4" s="309"/>
      <c r="AK4" s="309"/>
      <c r="AL4" s="309"/>
      <c r="AM4" s="313"/>
      <c r="AN4" s="314"/>
      <c r="AO4" s="314"/>
      <c r="AP4" s="314"/>
      <c r="AQ4" s="315"/>
    </row>
    <row r="5" spans="1:43" s="285" customFormat="1" ht="26.25" customHeight="1">
      <c r="A5" s="1"/>
      <c r="B5" s="83"/>
      <c r="C5" s="86"/>
      <c r="D5" s="8" t="s">
        <v>147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5"/>
      <c r="Q5" s="1"/>
      <c r="R5" s="83"/>
      <c r="S5" s="8"/>
      <c r="T5" s="86" t="s">
        <v>148</v>
      </c>
      <c r="U5" s="8"/>
      <c r="V5" s="8"/>
      <c r="W5" s="8"/>
      <c r="X5" s="8"/>
      <c r="Y5" s="8"/>
      <c r="Z5" s="8"/>
      <c r="AA5" s="8"/>
      <c r="AB5" s="85"/>
      <c r="AD5" s="311"/>
      <c r="AE5" s="198" t="s">
        <v>105</v>
      </c>
      <c r="AF5" s="198"/>
      <c r="AG5" s="198"/>
      <c r="AH5" s="198"/>
      <c r="AI5" s="198"/>
      <c r="AJ5" s="198"/>
      <c r="AK5" s="198"/>
      <c r="AL5" s="198"/>
      <c r="AM5" s="199"/>
      <c r="AN5" s="316"/>
      <c r="AO5" s="316"/>
      <c r="AP5" s="316"/>
      <c r="AQ5" s="315"/>
    </row>
    <row r="6" spans="1:43" s="285" customFormat="1" ht="26.25" customHeight="1">
      <c r="A6" s="1"/>
      <c r="B6" s="83"/>
      <c r="C6" s="8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5"/>
      <c r="Q6" s="1"/>
      <c r="R6" s="83"/>
      <c r="S6" s="8"/>
      <c r="T6" s="8"/>
      <c r="U6" s="8"/>
      <c r="V6" s="8"/>
      <c r="W6" s="8"/>
      <c r="X6" s="8"/>
      <c r="Y6" s="8"/>
      <c r="Z6" s="8"/>
      <c r="AA6" s="8"/>
      <c r="AB6" s="85"/>
      <c r="AD6" s="311"/>
      <c r="AE6" s="297" t="s">
        <v>106</v>
      </c>
      <c r="AF6" s="298" t="s">
        <v>107</v>
      </c>
      <c r="AG6" s="298"/>
      <c r="AH6" s="298"/>
      <c r="AI6" s="298"/>
      <c r="AJ6" s="298"/>
      <c r="AK6" s="298"/>
      <c r="AL6" s="298"/>
      <c r="AM6" s="199"/>
      <c r="AN6" s="316"/>
      <c r="AO6" s="316"/>
      <c r="AP6" s="316"/>
      <c r="AQ6" s="315"/>
    </row>
    <row r="7" spans="1:43" s="285" customFormat="1" ht="26.25" customHeight="1">
      <c r="A7" s="1"/>
      <c r="B7" s="83"/>
      <c r="C7" s="8" t="s">
        <v>3</v>
      </c>
      <c r="D7" s="8" t="s">
        <v>149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5"/>
      <c r="Q7" s="1"/>
      <c r="R7" s="83"/>
      <c r="S7" s="8"/>
      <c r="T7" s="94" t="s">
        <v>4</v>
      </c>
      <c r="U7" s="90" t="s">
        <v>150</v>
      </c>
      <c r="V7" s="8" t="s">
        <v>5</v>
      </c>
      <c r="W7" s="8"/>
      <c r="X7" s="8"/>
      <c r="Y7" s="8"/>
      <c r="Z7" s="8"/>
      <c r="AA7" s="8"/>
      <c r="AB7" s="85"/>
      <c r="AD7" s="311"/>
      <c r="AE7" s="297" t="s">
        <v>49</v>
      </c>
      <c r="AF7" s="299" t="s">
        <v>108</v>
      </c>
      <c r="AG7" s="299"/>
      <c r="AH7" s="299"/>
      <c r="AI7" s="299"/>
      <c r="AJ7" s="299"/>
      <c r="AK7" s="299"/>
      <c r="AL7" s="299"/>
      <c r="AM7" s="199"/>
      <c r="AN7" s="316"/>
      <c r="AO7" s="316"/>
      <c r="AP7" s="316"/>
      <c r="AQ7" s="315"/>
    </row>
    <row r="8" spans="1:43" s="285" customFormat="1" ht="26.25" customHeight="1">
      <c r="A8" s="1"/>
      <c r="B8" s="83"/>
      <c r="C8" s="8" t="s">
        <v>151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5"/>
      <c r="Q8" s="1"/>
      <c r="R8" s="83"/>
      <c r="S8" s="8"/>
      <c r="T8" s="8"/>
      <c r="U8" s="90" t="s">
        <v>53</v>
      </c>
      <c r="V8" s="8" t="s">
        <v>6</v>
      </c>
      <c r="W8" s="8"/>
      <c r="X8" s="8"/>
      <c r="Y8" s="8"/>
      <c r="Z8" s="8"/>
      <c r="AA8" s="8"/>
      <c r="AB8" s="85"/>
      <c r="AD8" s="311"/>
      <c r="AE8" s="297" t="s">
        <v>29</v>
      </c>
      <c r="AF8" s="299" t="s">
        <v>109</v>
      </c>
      <c r="AG8" s="299"/>
      <c r="AH8" s="299"/>
      <c r="AI8" s="299"/>
      <c r="AJ8" s="299"/>
      <c r="AK8" s="299"/>
      <c r="AL8" s="299"/>
      <c r="AM8" s="199"/>
      <c r="AN8" s="316"/>
      <c r="AO8" s="316"/>
      <c r="AP8" s="316"/>
      <c r="AQ8" s="315"/>
    </row>
    <row r="9" spans="1:43" s="285" customFormat="1" ht="26.25" customHeight="1">
      <c r="A9" s="1"/>
      <c r="B9" s="8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5"/>
      <c r="Q9" s="1"/>
      <c r="R9" s="83"/>
      <c r="S9" s="8"/>
      <c r="T9" s="8"/>
      <c r="U9" s="90" t="s">
        <v>32</v>
      </c>
      <c r="V9" s="8" t="s">
        <v>7</v>
      </c>
      <c r="W9" s="8"/>
      <c r="X9" s="8"/>
      <c r="Y9" s="8"/>
      <c r="Z9" s="8"/>
      <c r="AA9" s="8"/>
      <c r="AB9" s="85"/>
      <c r="AD9" s="311"/>
      <c r="AE9" s="300" t="s">
        <v>110</v>
      </c>
      <c r="AF9" s="300"/>
      <c r="AG9" s="300"/>
      <c r="AH9" s="300"/>
      <c r="AI9" s="300"/>
      <c r="AJ9" s="300"/>
      <c r="AK9" s="300"/>
      <c r="AL9" s="300"/>
      <c r="AM9" s="199"/>
      <c r="AN9" s="316"/>
      <c r="AO9" s="316"/>
      <c r="AP9" s="316"/>
      <c r="AQ9" s="315"/>
    </row>
    <row r="10" spans="1:43" s="285" customFormat="1" ht="26.25" customHeight="1">
      <c r="A10" s="1"/>
      <c r="B10" s="8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5"/>
      <c r="Q10" s="1"/>
      <c r="R10" s="83"/>
      <c r="S10" s="8"/>
      <c r="T10" s="8"/>
      <c r="U10" s="90" t="s">
        <v>54</v>
      </c>
      <c r="V10" s="8" t="s">
        <v>8</v>
      </c>
      <c r="W10" s="8"/>
      <c r="X10" s="8"/>
      <c r="Y10" s="8"/>
      <c r="Z10" s="8"/>
      <c r="AA10" s="8"/>
      <c r="AB10" s="85"/>
      <c r="AD10" s="311"/>
      <c r="AE10" s="199"/>
      <c r="AF10" s="199"/>
      <c r="AG10" s="199"/>
      <c r="AH10" s="199"/>
      <c r="AI10" s="199"/>
      <c r="AJ10" s="199"/>
      <c r="AK10" s="301"/>
      <c r="AL10" s="198"/>
      <c r="AM10" s="199"/>
      <c r="AN10" s="316"/>
      <c r="AO10" s="316"/>
      <c r="AP10" s="316"/>
      <c r="AQ10" s="315"/>
    </row>
    <row r="11" spans="1:43" s="285" customFormat="1" ht="26.25" customHeight="1">
      <c r="A11" s="1"/>
      <c r="B11" s="83"/>
      <c r="C11" s="88" t="s">
        <v>9</v>
      </c>
      <c r="D11" s="89"/>
      <c r="E11" s="89"/>
      <c r="F11" s="8"/>
      <c r="G11" s="8"/>
      <c r="H11" s="8"/>
      <c r="I11" s="8"/>
      <c r="J11" s="8"/>
      <c r="K11" s="8"/>
      <c r="L11" s="8"/>
      <c r="M11" s="8"/>
      <c r="N11" s="8"/>
      <c r="O11" s="8"/>
      <c r="P11" s="85"/>
      <c r="Q11" s="1"/>
      <c r="R11" s="83"/>
      <c r="S11" s="8"/>
      <c r="T11" s="8"/>
      <c r="U11" s="8"/>
      <c r="V11" s="8"/>
      <c r="W11" s="8"/>
      <c r="X11" s="8"/>
      <c r="Y11" s="8"/>
      <c r="Z11" s="8"/>
      <c r="AA11" s="8"/>
      <c r="AB11" s="85"/>
      <c r="AD11" s="311"/>
      <c r="AE11" s="317" t="s">
        <v>111</v>
      </c>
      <c r="AF11" s="308"/>
      <c r="AG11" s="308"/>
      <c r="AH11" s="308"/>
      <c r="AI11" s="313"/>
      <c r="AJ11" s="313"/>
      <c r="AK11" s="308"/>
      <c r="AL11" s="309"/>
      <c r="AM11" s="313"/>
      <c r="AN11" s="314"/>
      <c r="AO11" s="314"/>
      <c r="AP11" s="314"/>
      <c r="AQ11" s="315"/>
    </row>
    <row r="12" spans="1:43" s="285" customFormat="1" ht="26.25" customHeight="1">
      <c r="A12" s="1"/>
      <c r="B12" s="83"/>
      <c r="C12" s="8"/>
      <c r="D12" s="8" t="s">
        <v>10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5"/>
      <c r="Q12" s="1"/>
      <c r="R12" s="83"/>
      <c r="S12" s="8"/>
      <c r="T12" s="86" t="s">
        <v>152</v>
      </c>
      <c r="U12" s="8"/>
      <c r="V12" s="8"/>
      <c r="W12" s="8"/>
      <c r="X12" s="8"/>
      <c r="Y12" s="8"/>
      <c r="Z12" s="8"/>
      <c r="AA12" s="8"/>
      <c r="AB12" s="85"/>
      <c r="AD12" s="311"/>
      <c r="AE12" s="301" t="s">
        <v>144</v>
      </c>
      <c r="AF12" s="301"/>
      <c r="AG12" s="301"/>
      <c r="AH12" s="301"/>
      <c r="AI12" s="199"/>
      <c r="AJ12" s="199"/>
      <c r="AK12" s="301"/>
      <c r="AL12" s="198"/>
      <c r="AM12" s="199"/>
      <c r="AN12" s="316"/>
      <c r="AO12" s="316"/>
      <c r="AP12" s="316"/>
      <c r="AQ12" s="315"/>
    </row>
    <row r="13" spans="1:43" s="285" customFormat="1" ht="26.25" customHeight="1">
      <c r="A13" s="1"/>
      <c r="B13" s="83"/>
      <c r="C13" s="8"/>
      <c r="D13" s="8" t="s">
        <v>11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5"/>
      <c r="Q13" s="1"/>
      <c r="R13" s="83"/>
      <c r="S13" s="8"/>
      <c r="T13" s="8"/>
      <c r="U13" s="8"/>
      <c r="V13" s="8"/>
      <c r="W13" s="8"/>
      <c r="X13" s="8"/>
      <c r="Y13" s="8"/>
      <c r="Z13" s="8"/>
      <c r="AA13" s="8"/>
      <c r="AB13" s="85"/>
      <c r="AD13" s="311"/>
      <c r="AE13" s="301" t="s">
        <v>145</v>
      </c>
      <c r="AF13" s="301"/>
      <c r="AG13" s="301"/>
      <c r="AH13" s="301"/>
      <c r="AI13" s="199"/>
      <c r="AJ13" s="199"/>
      <c r="AK13" s="198"/>
      <c r="AL13" s="198"/>
      <c r="AM13" s="199"/>
      <c r="AN13" s="316"/>
      <c r="AO13" s="316"/>
      <c r="AP13" s="316"/>
      <c r="AQ13" s="315"/>
    </row>
    <row r="14" spans="1:43" s="285" customFormat="1" ht="26.25" customHeight="1">
      <c r="A14" s="1"/>
      <c r="B14" s="83"/>
      <c r="C14" s="8"/>
      <c r="D14" s="8" t="s">
        <v>99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5"/>
      <c r="Q14" s="1"/>
      <c r="R14" s="83"/>
      <c r="S14" s="8"/>
      <c r="T14" s="94" t="s">
        <v>4</v>
      </c>
      <c r="U14" s="90" t="s">
        <v>153</v>
      </c>
      <c r="V14" s="8" t="s">
        <v>12</v>
      </c>
      <c r="W14" s="8"/>
      <c r="X14" s="8"/>
      <c r="Y14" s="8"/>
      <c r="Z14" s="8"/>
      <c r="AA14" s="8"/>
      <c r="AB14" s="85"/>
      <c r="AD14" s="311"/>
      <c r="AE14" s="199"/>
      <c r="AF14" s="198" t="s">
        <v>112</v>
      </c>
      <c r="AG14" s="198"/>
      <c r="AH14" s="198"/>
      <c r="AI14" s="199"/>
      <c r="AJ14" s="199"/>
      <c r="AK14" s="198"/>
      <c r="AL14" s="198"/>
      <c r="AM14" s="199"/>
      <c r="AN14" s="316"/>
      <c r="AO14" s="316"/>
      <c r="AP14" s="316"/>
      <c r="AQ14" s="315"/>
    </row>
    <row r="15" spans="1:43" s="285" customFormat="1" ht="26.25" customHeight="1">
      <c r="A15" s="1"/>
      <c r="B15" s="83"/>
      <c r="C15" s="8"/>
      <c r="D15" s="8"/>
      <c r="E15" s="8" t="s">
        <v>154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5"/>
      <c r="Q15" s="1"/>
      <c r="R15" s="83"/>
      <c r="S15" s="8"/>
      <c r="T15" s="8"/>
      <c r="U15" s="90" t="s">
        <v>51</v>
      </c>
      <c r="V15" s="8" t="s">
        <v>13</v>
      </c>
      <c r="W15" s="8"/>
      <c r="X15" s="8"/>
      <c r="Y15" s="8"/>
      <c r="Z15" s="8"/>
      <c r="AA15" s="8"/>
      <c r="AB15" s="85"/>
      <c r="AD15" s="311"/>
      <c r="AE15" s="199"/>
      <c r="AF15" s="198" t="s">
        <v>113</v>
      </c>
      <c r="AG15" s="198"/>
      <c r="AH15" s="198"/>
      <c r="AI15" s="199"/>
      <c r="AJ15" s="199"/>
      <c r="AK15" s="198"/>
      <c r="AL15" s="198"/>
      <c r="AM15" s="199"/>
      <c r="AN15" s="316"/>
      <c r="AO15" s="316"/>
      <c r="AP15" s="316"/>
      <c r="AQ15" s="315"/>
    </row>
    <row r="16" spans="1:43" s="285" customFormat="1" ht="26.25" customHeight="1">
      <c r="A16" s="1"/>
      <c r="B16" s="83"/>
      <c r="C16" s="8"/>
      <c r="D16" s="8"/>
      <c r="E16" s="8" t="s">
        <v>14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5"/>
      <c r="Q16" s="1"/>
      <c r="R16" s="83"/>
      <c r="S16" s="8"/>
      <c r="T16" s="8"/>
      <c r="U16" s="90" t="s">
        <v>32</v>
      </c>
      <c r="V16" s="8" t="s">
        <v>7</v>
      </c>
      <c r="W16" s="8"/>
      <c r="X16" s="8"/>
      <c r="Y16" s="8"/>
      <c r="Z16" s="8"/>
      <c r="AA16" s="8"/>
      <c r="AB16" s="85"/>
      <c r="AD16" s="311"/>
      <c r="AE16" s="199"/>
      <c r="AF16" s="198" t="s">
        <v>114</v>
      </c>
      <c r="AG16" s="198"/>
      <c r="AH16" s="198"/>
      <c r="AI16" s="199"/>
      <c r="AJ16" s="199"/>
      <c r="AK16" s="199"/>
      <c r="AL16" s="199"/>
      <c r="AM16" s="199"/>
      <c r="AN16" s="316"/>
      <c r="AO16" s="316"/>
      <c r="AP16" s="316"/>
      <c r="AQ16" s="315"/>
    </row>
    <row r="17" spans="1:43" s="285" customFormat="1" ht="26.25" customHeight="1">
      <c r="A17" s="1"/>
      <c r="B17" s="83"/>
      <c r="C17" s="8"/>
      <c r="D17" s="8"/>
      <c r="E17" s="8" t="s">
        <v>100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5"/>
      <c r="Q17" s="1"/>
      <c r="R17" s="83"/>
      <c r="S17" s="8"/>
      <c r="T17" s="8"/>
      <c r="U17" s="90" t="s">
        <v>52</v>
      </c>
      <c r="V17" s="8" t="s">
        <v>15</v>
      </c>
      <c r="W17" s="8"/>
      <c r="X17" s="8"/>
      <c r="Y17" s="8"/>
      <c r="Z17" s="8"/>
      <c r="AA17" s="8"/>
      <c r="AB17" s="85"/>
      <c r="AD17" s="311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5"/>
    </row>
    <row r="18" spans="1:43" s="285" customFormat="1" ht="26.25" customHeight="1" thickBot="1">
      <c r="A18" s="1"/>
      <c r="B18" s="83"/>
      <c r="C18" s="8"/>
      <c r="D18" s="8"/>
      <c r="E18" s="8" t="s">
        <v>16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5"/>
      <c r="Q18" s="1"/>
      <c r="R18" s="91"/>
      <c r="S18" s="92"/>
      <c r="T18" s="92"/>
      <c r="U18" s="92"/>
      <c r="V18" s="92"/>
      <c r="W18" s="92"/>
      <c r="X18" s="92"/>
      <c r="Y18" s="92"/>
      <c r="Z18" s="92"/>
      <c r="AA18" s="92"/>
      <c r="AB18" s="93"/>
      <c r="AD18" s="311"/>
      <c r="AE18" s="312" t="s">
        <v>115</v>
      </c>
      <c r="AF18" s="307"/>
      <c r="AG18" s="307"/>
      <c r="AH18" s="307"/>
      <c r="AI18" s="307"/>
      <c r="AJ18" s="307"/>
      <c r="AK18" s="307"/>
      <c r="AL18" s="307"/>
      <c r="AM18" s="307"/>
      <c r="AN18" s="307"/>
      <c r="AO18" s="314"/>
      <c r="AP18" s="314"/>
      <c r="AQ18" s="315"/>
    </row>
    <row r="19" spans="1:43" s="285" customFormat="1" ht="26.25" customHeight="1">
      <c r="A19" s="1"/>
      <c r="B19" s="83"/>
      <c r="C19" s="8"/>
      <c r="D19" s="6" t="s">
        <v>50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D19" s="311"/>
      <c r="AE19" s="286" t="s">
        <v>116</v>
      </c>
      <c r="AF19" s="291" t="s">
        <v>117</v>
      </c>
      <c r="AG19" s="292"/>
      <c r="AH19" s="293"/>
      <c r="AI19" s="287" t="s">
        <v>118</v>
      </c>
      <c r="AJ19" s="287"/>
      <c r="AK19" s="294" t="s">
        <v>119</v>
      </c>
      <c r="AL19" s="295"/>
      <c r="AM19" s="295"/>
      <c r="AN19" s="295"/>
      <c r="AO19" s="295"/>
      <c r="AP19" s="296"/>
      <c r="AQ19" s="315"/>
    </row>
    <row r="20" spans="1:43" s="285" customFormat="1" ht="26.25" customHeight="1">
      <c r="A20" s="1"/>
      <c r="B20" s="83"/>
      <c r="C20" s="8"/>
      <c r="D20" s="8"/>
      <c r="E20" s="8" t="s">
        <v>92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D20" s="311"/>
      <c r="AE20" s="289" t="s">
        <v>120</v>
      </c>
      <c r="AF20" s="288" t="s">
        <v>121</v>
      </c>
      <c r="AG20" s="288"/>
      <c r="AH20" s="288"/>
      <c r="AI20" s="290" t="s">
        <v>129</v>
      </c>
      <c r="AJ20" s="290"/>
      <c r="AK20" s="288" t="s">
        <v>128</v>
      </c>
      <c r="AL20" s="288"/>
      <c r="AM20" s="288"/>
      <c r="AN20" s="288"/>
      <c r="AO20" s="288"/>
      <c r="AP20" s="288"/>
      <c r="AQ20" s="315"/>
    </row>
    <row r="21" spans="1:43" s="285" customFormat="1" ht="26.25" customHeight="1">
      <c r="A21" s="1"/>
      <c r="B21" s="83"/>
      <c r="C21" s="8"/>
      <c r="D21" s="8" t="s">
        <v>17</v>
      </c>
      <c r="E21" s="6"/>
      <c r="F21" s="6"/>
      <c r="G21" s="6"/>
      <c r="H21" s="6"/>
      <c r="I21" s="6"/>
      <c r="J21" s="6"/>
      <c r="K21" s="6"/>
      <c r="L21" s="8"/>
      <c r="M21" s="8"/>
      <c r="N21" s="8"/>
      <c r="O21" s="8"/>
      <c r="P21" s="8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D21" s="311"/>
      <c r="AE21" s="289" t="s">
        <v>122</v>
      </c>
      <c r="AF21" s="288" t="s">
        <v>123</v>
      </c>
      <c r="AG21" s="288"/>
      <c r="AH21" s="288"/>
      <c r="AI21" s="290" t="s">
        <v>130</v>
      </c>
      <c r="AJ21" s="290"/>
      <c r="AK21" s="288" t="s">
        <v>124</v>
      </c>
      <c r="AL21" s="288"/>
      <c r="AM21" s="288"/>
      <c r="AN21" s="288"/>
      <c r="AO21" s="288"/>
      <c r="AP21" s="288"/>
      <c r="AQ21" s="315"/>
    </row>
    <row r="22" spans="1:43" s="285" customFormat="1" ht="26.25" customHeight="1">
      <c r="A22" s="1"/>
      <c r="B22" s="83"/>
      <c r="C22" s="8"/>
      <c r="D22" s="8"/>
      <c r="E22" s="8" t="s">
        <v>18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D22" s="311"/>
      <c r="AE22" s="289" t="s">
        <v>125</v>
      </c>
      <c r="AF22" s="288" t="s">
        <v>126</v>
      </c>
      <c r="AG22" s="288"/>
      <c r="AH22" s="288"/>
      <c r="AI22" s="290" t="s">
        <v>131</v>
      </c>
      <c r="AJ22" s="290"/>
      <c r="AK22" s="288" t="s">
        <v>127</v>
      </c>
      <c r="AL22" s="288"/>
      <c r="AM22" s="288"/>
      <c r="AN22" s="288"/>
      <c r="AO22" s="288"/>
      <c r="AP22" s="288"/>
      <c r="AQ22" s="315"/>
    </row>
    <row r="23" spans="1:43" s="285" customFormat="1" ht="26.25" customHeight="1">
      <c r="A23" s="1"/>
      <c r="B23" s="83"/>
      <c r="C23" s="8"/>
      <c r="D23" s="8"/>
      <c r="E23" s="8" t="s">
        <v>19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D23" s="311"/>
      <c r="AE23" s="6" t="s">
        <v>132</v>
      </c>
      <c r="AF23" s="6"/>
      <c r="AG23" s="6"/>
      <c r="AH23" s="6"/>
      <c r="AI23" s="6"/>
      <c r="AJ23" s="6"/>
      <c r="AK23" s="6"/>
      <c r="AL23" s="6"/>
      <c r="AM23" s="316"/>
      <c r="AN23" s="316"/>
      <c r="AO23" s="316"/>
      <c r="AP23" s="316"/>
      <c r="AQ23" s="315"/>
    </row>
    <row r="24" spans="1:43" s="285" customFormat="1" ht="26.25" customHeight="1">
      <c r="A24" s="8"/>
      <c r="B24" s="8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5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D24" s="311"/>
      <c r="AE24" s="6"/>
      <c r="AF24" s="6"/>
      <c r="AG24" s="6"/>
      <c r="AH24" s="6"/>
      <c r="AI24" s="6"/>
      <c r="AJ24" s="6"/>
      <c r="AK24" s="6"/>
      <c r="AL24" s="6"/>
      <c r="AM24" s="316"/>
      <c r="AN24" s="316"/>
      <c r="AO24" s="316"/>
      <c r="AP24" s="316"/>
      <c r="AQ24" s="315"/>
    </row>
    <row r="25" spans="1:43" s="285" customFormat="1" ht="26.25" customHeight="1">
      <c r="A25" s="1"/>
      <c r="B25" s="83"/>
      <c r="C25" s="318" t="s">
        <v>20</v>
      </c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8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D25" s="311"/>
      <c r="AE25" s="312" t="s">
        <v>133</v>
      </c>
      <c r="AF25" s="307"/>
      <c r="AG25" s="307"/>
      <c r="AH25" s="307"/>
      <c r="AI25" s="307"/>
      <c r="AJ25" s="307"/>
      <c r="AK25" s="307"/>
      <c r="AL25" s="307"/>
      <c r="AM25" s="314"/>
      <c r="AN25" s="314"/>
      <c r="AO25" s="314"/>
      <c r="AP25" s="314"/>
      <c r="AQ25" s="315"/>
    </row>
    <row r="26" spans="1:43" s="285" customFormat="1" ht="26.25" customHeight="1">
      <c r="A26" s="1"/>
      <c r="B26" s="83"/>
      <c r="C26" s="318" t="s">
        <v>21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8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D26" s="311"/>
      <c r="AE26" s="40" t="s">
        <v>137</v>
      </c>
      <c r="AF26" s="6"/>
      <c r="AG26" s="6"/>
      <c r="AH26" s="6"/>
      <c r="AI26" s="6"/>
      <c r="AJ26" s="6"/>
      <c r="AK26" s="6"/>
      <c r="AL26" s="6"/>
      <c r="AM26" s="316"/>
      <c r="AN26" s="316"/>
      <c r="AO26" s="316"/>
      <c r="AP26" s="316"/>
      <c r="AQ26" s="315"/>
    </row>
    <row r="27" spans="1:43" s="285" customFormat="1" ht="26.25" customHeight="1">
      <c r="A27" s="1"/>
      <c r="B27" s="83"/>
      <c r="C27" s="203" t="s">
        <v>93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8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D27" s="311"/>
      <c r="AE27" s="6" t="s">
        <v>134</v>
      </c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5"/>
    </row>
    <row r="28" spans="1:43" s="285" customFormat="1" ht="26.25" customHeight="1">
      <c r="A28" s="1"/>
      <c r="B28" s="83"/>
      <c r="C28" s="266" t="s">
        <v>95</v>
      </c>
      <c r="D28" s="267"/>
      <c r="E28" s="268"/>
      <c r="F28" s="8"/>
      <c r="G28" s="8"/>
      <c r="H28" s="8"/>
      <c r="I28" s="8"/>
      <c r="J28" s="8"/>
      <c r="K28" s="8"/>
      <c r="L28" s="8"/>
      <c r="M28" s="8"/>
      <c r="N28" s="8"/>
      <c r="O28" s="8"/>
      <c r="P28" s="8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D28" s="311"/>
      <c r="AE28" s="6" t="s">
        <v>135</v>
      </c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5"/>
    </row>
    <row r="29" spans="1:43" s="285" customFormat="1" ht="26.25" customHeight="1">
      <c r="A29" s="1"/>
      <c r="B29" s="83"/>
      <c r="C29" s="90"/>
      <c r="D29" s="8" t="s">
        <v>94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D29" s="311"/>
      <c r="AE29" s="6" t="s">
        <v>136</v>
      </c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5"/>
    </row>
    <row r="30" spans="1:43" s="285" customFormat="1" ht="25.5" customHeight="1">
      <c r="A30" s="1"/>
      <c r="B30" s="83"/>
      <c r="C30" s="8"/>
      <c r="D30" s="8"/>
      <c r="E30" s="8" t="s">
        <v>98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D30" s="311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5"/>
    </row>
    <row r="31" spans="1:43" s="285" customFormat="1" ht="26.25" customHeight="1" thickBot="1">
      <c r="A31" s="1"/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D31" s="311"/>
      <c r="AE31" s="312" t="s">
        <v>138</v>
      </c>
      <c r="AF31" s="307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5"/>
    </row>
    <row r="32" spans="1:43" s="285" customFormat="1" ht="26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D32" s="311"/>
      <c r="AE32" s="6" t="s">
        <v>139</v>
      </c>
      <c r="AF32" s="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5"/>
    </row>
    <row r="33" spans="1:43" s="285" customFormat="1" ht="26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D33" s="311"/>
      <c r="AE33" s="6" t="s">
        <v>140</v>
      </c>
      <c r="AF33" s="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5"/>
    </row>
    <row r="34" spans="1:43" s="285" customFormat="1" ht="2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D34" s="311"/>
      <c r="AE34" s="6" t="s">
        <v>141</v>
      </c>
      <c r="AF34" s="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5"/>
    </row>
    <row r="35" spans="1:43" s="285" customFormat="1" ht="26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D35" s="311"/>
      <c r="AE35" s="6" t="s">
        <v>142</v>
      </c>
      <c r="AF35" s="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5"/>
    </row>
    <row r="36" spans="1:43" s="285" customFormat="1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D36" s="311"/>
      <c r="AE36" s="6" t="s">
        <v>143</v>
      </c>
      <c r="AF36" s="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5"/>
    </row>
    <row r="37" spans="1:43" s="285" customFormat="1" ht="26.25" customHeight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D37" s="319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1"/>
    </row>
    <row r="38" spans="1:43" s="285" customFormat="1" ht="26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43" s="285" customFormat="1" ht="26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43" s="285" customFormat="1" ht="26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43" s="285" customFormat="1" ht="26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43" s="285" customFormat="1" ht="26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43" s="285" customFormat="1" ht="26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43" s="285" customFormat="1" ht="26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43" s="285" customFormat="1" ht="26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43" s="285" customFormat="1" ht="26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43" s="285" customFormat="1" ht="2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43" s="285" customFormat="1" ht="26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285" customFormat="1" ht="26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285" customFormat="1" ht="26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285" customFormat="1" ht="26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285" customFormat="1" ht="26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285" customFormat="1" ht="26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285" customFormat="1" ht="26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285" customFormat="1" ht="26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285" customFormat="1" ht="26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285" customFormat="1" ht="26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285" customFormat="1" ht="26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285" customFormat="1" ht="26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285" customFormat="1" ht="26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285" customFormat="1" ht="26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285" customFormat="1" ht="26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285" customFormat="1" ht="26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285" customFormat="1" ht="26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285" customFormat="1" ht="26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285" customFormat="1" ht="26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285" customFormat="1" ht="26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285" customFormat="1" ht="26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285" customFormat="1" ht="26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285" customFormat="1" ht="26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285" customFormat="1" ht="26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285" customFormat="1" ht="26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285" customFormat="1" ht="26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285" customFormat="1" ht="26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285" customFormat="1" ht="26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285" customFormat="1" ht="2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285" customFormat="1" ht="26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285" customFormat="1" ht="26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285" customFormat="1" ht="2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285" customFormat="1" ht="26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285" customFormat="1" ht="26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285" customFormat="1" ht="26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285" customFormat="1" ht="26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285" customFormat="1" ht="26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285" customFormat="1" ht="26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285" customFormat="1" ht="26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285" customFormat="1" ht="26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285" customFormat="1" ht="26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285" customFormat="1" ht="26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285" customFormat="1" ht="26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285" customFormat="1" ht="26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285" customFormat="1" ht="26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285" customFormat="1" ht="26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285" customFormat="1" ht="26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285" customFormat="1" ht="26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285" customFormat="1" ht="26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285" customFormat="1" ht="26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285" customFormat="1" ht="26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285" customFormat="1" ht="26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285" customFormat="1" ht="26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285" customFormat="1" ht="26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285" customFormat="1" ht="26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285" customFormat="1" ht="26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285" customFormat="1" ht="26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285" customFormat="1" ht="26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285" customFormat="1" ht="26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285" customFormat="1" ht="26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285" customFormat="1" ht="26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285" customFormat="1" ht="26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285" customFormat="1" ht="26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285" customFormat="1" ht="26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285" customFormat="1" ht="26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285" customFormat="1" ht="26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285" customFormat="1" ht="26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285" customFormat="1" ht="26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285" customFormat="1" ht="26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285" customFormat="1" ht="26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s="285" customFormat="1" ht="26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285" customFormat="1" ht="26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285" customFormat="1" ht="26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285" customFormat="1" ht="26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285" customFormat="1" ht="26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285" customFormat="1" ht="26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285" customFormat="1" ht="26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285" customFormat="1" ht="26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285" customFormat="1" ht="26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285" customFormat="1" ht="26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285" customFormat="1" ht="26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285" customFormat="1" ht="26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285" customFormat="1" ht="26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285" customFormat="1" ht="26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s="285" customFormat="1" ht="26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285" customFormat="1" ht="26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285" customFormat="1" ht="26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285" customFormat="1" ht="26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285" customFormat="1" ht="26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s="285" customFormat="1" ht="26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s="285" customFormat="1" ht="26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s="285" customFormat="1" ht="26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s="285" customFormat="1" ht="26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s="285" customFormat="1" ht="26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s="285" customFormat="1" ht="26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s="285" customFormat="1" ht="26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s="285" customFormat="1" ht="26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s="285" customFormat="1" ht="26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s="285" customFormat="1" ht="26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s="285" customFormat="1" ht="26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285" customFormat="1" ht="26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285" customFormat="1" ht="26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s="285" customFormat="1" ht="26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s="285" customFormat="1" ht="26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s="285" customFormat="1" ht="26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285" customFormat="1" ht="26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285" customFormat="1" ht="2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s="285" customFormat="1" ht="26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285" customFormat="1" ht="26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285" customFormat="1" ht="26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285" customFormat="1" ht="26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285" customFormat="1" ht="26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285" customFormat="1" ht="26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285" customFormat="1" ht="26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285" customFormat="1" ht="26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285" customFormat="1" ht="26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285" customFormat="1" ht="26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285" customFormat="1" ht="26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285" customFormat="1" ht="26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285" customFormat="1" ht="26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285" customFormat="1" ht="26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s="285" customFormat="1" ht="26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s="285" customFormat="1" ht="26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s="285" customFormat="1" ht="26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s="285" customFormat="1" ht="26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285" customFormat="1" ht="26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285" customFormat="1" ht="26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285" customFormat="1" ht="26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285" customFormat="1" ht="26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285" customFormat="1" ht="26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285" customFormat="1" ht="26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285" customFormat="1" ht="26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285" customFormat="1" ht="26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285" customFormat="1" ht="26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285" customFormat="1" ht="26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285" customFormat="1" ht="26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s="285" customFormat="1" ht="26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s="285" customFormat="1" ht="26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s="285" customFormat="1" ht="26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s="285" customFormat="1" ht="26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s="285" customFormat="1" ht="26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s="285" customFormat="1" ht="26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s="285" customFormat="1" ht="26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s="285" customFormat="1" ht="26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s="285" customFormat="1" ht="26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285" customFormat="1" ht="26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285" customFormat="1" ht="26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285" customFormat="1" ht="26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285" customFormat="1" ht="26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285" customFormat="1" ht="26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285" customFormat="1" ht="26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s="285" customFormat="1" ht="26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s="285" customFormat="1" ht="26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s="285" customFormat="1" ht="26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s="285" customFormat="1" ht="26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s="285" customFormat="1" ht="26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s="285" customFormat="1" ht="26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285" customFormat="1" ht="26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285" customFormat="1" ht="26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285" customFormat="1" ht="26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s="285" customFormat="1" ht="26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s="285" customFormat="1" ht="26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s="285" customFormat="1" ht="26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s="285" customFormat="1" ht="26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s="285" customFormat="1" ht="26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s="285" customFormat="1" ht="26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s="285" customFormat="1" ht="26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s="285" customFormat="1" ht="26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s="285" customFormat="1" ht="26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s="285" customFormat="1" ht="26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s="285" customFormat="1" ht="26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s="285" customFormat="1" ht="26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s="285" customFormat="1" ht="26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s="285" customFormat="1" ht="26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s="285" customFormat="1" ht="26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s="285" customFormat="1" ht="26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s="285" customFormat="1" ht="26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s="285" customFormat="1" ht="26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s="285" customFormat="1" ht="26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s="285" customFormat="1" ht="26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s="285" customFormat="1" ht="26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s="285" customFormat="1" ht="26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s="285" customFormat="1" ht="26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s="285" customFormat="1" ht="26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s="285" customFormat="1" ht="26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s="285" customFormat="1" ht="26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s="285" customFormat="1" ht="26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s="285" customFormat="1" ht="26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s="285" customFormat="1" ht="26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s="285" customFormat="1" ht="26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s="285" customFormat="1" ht="26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s="285" customFormat="1" ht="26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s="285" customFormat="1" ht="26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285" customFormat="1" ht="26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285" customFormat="1" ht="26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285" customFormat="1" ht="26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285" customFormat="1" ht="26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285" customFormat="1" ht="26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285" customFormat="1" ht="26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285" customFormat="1" ht="26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285" customFormat="1" ht="26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285" customFormat="1" ht="26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285" customFormat="1" ht="26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285" customFormat="1" ht="26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285" customFormat="1" ht="26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285" customFormat="1" ht="2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285" customFormat="1" ht="2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285" customFormat="1" ht="2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285" customFormat="1" ht="2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285" customFormat="1" ht="2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285" customFormat="1" ht="2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285" customFormat="1" ht="2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285" customFormat="1" ht="2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285" customFormat="1" ht="2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285" customFormat="1" ht="2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285" customFormat="1" ht="2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285" customFormat="1" ht="2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285" customFormat="1" ht="2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285" customFormat="1" ht="2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285" customFormat="1" ht="2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285" customFormat="1" ht="2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285" customFormat="1" ht="2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285" customFormat="1" ht="2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285" customFormat="1" ht="2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285" customFormat="1" ht="2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285" customFormat="1" ht="2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285" customFormat="1" ht="2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285" customFormat="1" ht="2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285" customFormat="1" ht="2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285" customFormat="1" ht="2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285" customFormat="1" ht="2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285" customFormat="1" ht="2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285" customFormat="1" ht="2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285" customFormat="1" ht="2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285" customFormat="1" ht="2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285" customFormat="1" ht="2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285" customFormat="1" ht="2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285" customFormat="1" ht="2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285" customFormat="1" ht="2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285" customFormat="1" ht="2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285" customFormat="1" ht="2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s="285" customFormat="1" ht="2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s="285" customFormat="1" ht="2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s="285" customFormat="1" ht="2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s="285" customFormat="1" ht="2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s="285" customFormat="1" ht="2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s="285" customFormat="1" ht="2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s="285" customFormat="1" ht="2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285" customFormat="1" ht="2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s="285" customFormat="1" ht="2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s="285" customFormat="1" ht="2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s="285" customFormat="1" ht="2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s="285" customFormat="1" ht="2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s="285" customFormat="1" ht="2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s="285" customFormat="1" ht="2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s="285" customFormat="1" ht="2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s="285" customFormat="1" ht="2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s="285" customFormat="1" ht="2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s="285" customFormat="1" ht="2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s="285" customFormat="1" ht="2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s="285" customFormat="1" ht="2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s="285" customFormat="1" ht="2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s="285" customFormat="1" ht="2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s="285" customFormat="1" ht="2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s="285" customFormat="1" ht="2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s="285" customFormat="1" ht="2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s="285" customFormat="1" ht="2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s="285" customFormat="1" ht="2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s="285" customFormat="1" ht="2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s="285" customFormat="1" ht="2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s="285" customFormat="1" ht="2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s="285" customFormat="1" ht="2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s="285" customFormat="1" ht="2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s="285" customFormat="1" ht="2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s="285" customFormat="1" ht="2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s="285" customFormat="1" ht="2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s="285" customFormat="1" ht="2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s="285" customFormat="1" ht="2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s="285" customFormat="1" ht="2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s="285" customFormat="1" ht="2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s="285" customFormat="1" ht="2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s="285" customFormat="1" ht="2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s="285" customFormat="1" ht="2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s="285" customFormat="1" ht="2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s="285" customFormat="1" ht="2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s="285" customFormat="1" ht="2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s="285" customFormat="1" ht="2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s="285" customFormat="1" ht="2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s="285" customFormat="1" ht="2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s="285" customFormat="1" ht="2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s="285" customFormat="1" ht="2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s="285" customFormat="1" ht="2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s="285" customFormat="1" ht="2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s="285" customFormat="1" ht="2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s="285" customFormat="1" ht="2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s="285" customFormat="1" ht="2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s="285" customFormat="1" ht="2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s="285" customFormat="1" ht="2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s="285" customFormat="1" ht="2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s="285" customFormat="1" ht="2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s="285" customFormat="1" ht="2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s="285" customFormat="1" ht="2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s="285" customFormat="1" ht="2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s="285" customFormat="1" ht="2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s="285" customFormat="1" ht="2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s="285" customFormat="1" ht="2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s="285" customFormat="1" ht="2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s="285" customFormat="1" ht="2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s="285" customFormat="1" ht="2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s="285" customFormat="1" ht="2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s="285" customFormat="1" ht="2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s="285" customFormat="1" ht="2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s="285" customFormat="1" ht="2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s="285" customFormat="1" ht="2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s="285" customFormat="1" ht="2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s="285" customFormat="1" ht="2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s="285" customFormat="1" ht="2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s="285" customFormat="1" ht="2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s="285" customFormat="1" ht="2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s="285" customFormat="1" ht="2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s="285" customFormat="1" ht="2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s="285" customFormat="1" ht="2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s="285" customFormat="1" ht="2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s="285" customFormat="1" ht="2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s="285" customFormat="1" ht="2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s="285" customFormat="1" ht="2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s="285" customFormat="1" ht="2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s="285" customFormat="1" ht="2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s="285" customFormat="1" ht="2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s="285" customFormat="1" ht="2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s="285" customFormat="1" ht="2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s="285" customFormat="1" ht="2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s="285" customFormat="1" ht="2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s="285" customFormat="1" ht="2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s="285" customFormat="1" ht="2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s="285" customFormat="1" ht="2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s="285" customFormat="1" ht="2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s="285" customFormat="1" ht="2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s="285" customFormat="1" ht="2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s="285" customFormat="1" ht="2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s="285" customFormat="1" ht="2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s="285" customFormat="1" ht="2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s="285" customFormat="1" ht="2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s="285" customFormat="1" ht="2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s="285" customFormat="1" ht="2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s="285" customFormat="1" ht="2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s="285" customFormat="1" ht="2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s="285" customFormat="1" ht="2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s="285" customFormat="1" ht="2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s="285" customFormat="1" ht="2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s="285" customFormat="1" ht="2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s="285" customFormat="1" ht="2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s="285" customFormat="1" ht="2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s="285" customFormat="1" ht="2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s="285" customFormat="1" ht="2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s="285" customFormat="1" ht="2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s="285" customFormat="1" ht="2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s="285" customFormat="1" ht="2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s="285" customFormat="1" ht="2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s="285" customFormat="1" ht="2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s="285" customFormat="1" ht="2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s="285" customFormat="1" ht="2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s="285" customFormat="1" ht="2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s="285" customFormat="1" ht="2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s="285" customFormat="1" ht="2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s="285" customFormat="1" ht="2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s="285" customFormat="1" ht="2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s="285" customFormat="1" ht="2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s="285" customFormat="1" ht="2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s="285" customFormat="1" ht="2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s="285" customFormat="1" ht="2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s="285" customFormat="1" ht="2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s="285" customFormat="1" ht="2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s="285" customFormat="1" ht="2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s="285" customFormat="1" ht="2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s="285" customFormat="1" ht="2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s="285" customFormat="1" ht="2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s="285" customFormat="1" ht="2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s="285" customFormat="1" ht="2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s="285" customFormat="1" ht="2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s="285" customFormat="1" ht="2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s="285" customFormat="1" ht="2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s="285" customFormat="1" ht="2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s="285" customFormat="1" ht="2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s="285" customFormat="1" ht="2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s="285" customFormat="1" ht="2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s="285" customFormat="1" ht="2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s="285" customFormat="1" ht="2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s="285" customFormat="1" ht="2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s="285" customFormat="1" ht="2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s="285" customFormat="1" ht="2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s="285" customFormat="1" ht="2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s="285" customFormat="1" ht="2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s="285" customFormat="1" ht="2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s="285" customFormat="1" ht="2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s="285" customFormat="1" ht="2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s="285" customFormat="1" ht="2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s="285" customFormat="1" ht="2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s="285" customFormat="1" ht="2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s="285" customFormat="1" ht="2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s="285" customFormat="1" ht="2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s="285" customFormat="1" ht="2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s="285" customFormat="1" ht="2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s="285" customFormat="1" ht="2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s="285" customFormat="1" ht="2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s="285" customFormat="1" ht="2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s="285" customFormat="1" ht="2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s="285" customFormat="1" ht="2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s="285" customFormat="1" ht="2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s="285" customFormat="1" ht="2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s="285" customFormat="1" ht="2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s="285" customFormat="1" ht="2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s="285" customFormat="1" ht="2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s="285" customFormat="1" ht="2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s="285" customFormat="1" ht="2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s="285" customFormat="1" ht="2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s="285" customFormat="1" ht="2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s="285" customFormat="1" ht="2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s="285" customFormat="1" ht="2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s="285" customFormat="1" ht="2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s="285" customFormat="1" ht="2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s="285" customFormat="1" ht="2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s="285" customFormat="1" ht="2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s="285" customFormat="1" ht="2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s="285" customFormat="1" ht="2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s="285" customFormat="1" ht="2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s="285" customFormat="1" ht="2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s="285" customFormat="1" ht="2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s="285" customFormat="1" ht="2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s="285" customFormat="1" ht="2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s="285" customFormat="1" ht="2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s="285" customFormat="1" ht="2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s="285" customFormat="1" ht="2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s="285" customFormat="1" ht="2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s="285" customFormat="1" ht="2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s="285" customFormat="1" ht="2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s="285" customFormat="1" ht="2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s="285" customFormat="1" ht="2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s="285" customFormat="1" ht="2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s="285" customFormat="1" ht="2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s="285" customFormat="1" ht="2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s="285" customFormat="1" ht="2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s="285" customFormat="1" ht="2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s="285" customFormat="1" ht="2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s="285" customFormat="1" ht="2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s="285" customFormat="1" ht="2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s="285" customFormat="1" ht="2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s="285" customFormat="1" ht="2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s="285" customFormat="1" ht="2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s="285" customFormat="1" ht="2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s="285" customFormat="1" ht="2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s="285" customFormat="1" ht="2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s="285" customFormat="1" ht="2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s="285" customFormat="1" ht="2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s="285" customFormat="1" ht="2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s="285" customFormat="1" ht="2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s="285" customFormat="1" ht="2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s="285" customFormat="1" ht="2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s="285" customFormat="1" ht="2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s="285" customFormat="1" ht="2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s="285" customFormat="1" ht="2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s="285" customFormat="1" ht="2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s="285" customFormat="1" ht="2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s="285" customFormat="1" ht="2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s="285" customFormat="1" ht="2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s="285" customFormat="1" ht="2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s="285" customFormat="1" ht="2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s="285" customFormat="1" ht="2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s="285" customFormat="1" ht="2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s="285" customFormat="1" ht="2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s="285" customFormat="1" ht="2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s="285" customFormat="1" ht="2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s="285" customFormat="1" ht="2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s="285" customFormat="1" ht="2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s="285" customFormat="1" ht="2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s="285" customFormat="1" ht="2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s="285" customFormat="1" ht="2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s="285" customFormat="1" ht="2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s="285" customFormat="1" ht="2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s="285" customFormat="1" ht="2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s="285" customFormat="1" ht="2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s="285" customFormat="1" ht="2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s="285" customFormat="1" ht="2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s="285" customFormat="1" ht="2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s="285" customFormat="1" ht="2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s="285" customFormat="1" ht="2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s="285" customFormat="1" ht="2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s="285" customFormat="1" ht="2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s="285" customFormat="1" ht="2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s="285" customFormat="1" ht="2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s="285" customFormat="1" ht="2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s="285" customFormat="1" ht="2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s="285" customFormat="1" ht="2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s="285" customFormat="1" ht="2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s="285" customFormat="1" ht="2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s="285" customFormat="1" ht="2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s="285" customFormat="1" ht="2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s="285" customFormat="1" ht="2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s="285" customFormat="1" ht="2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s="285" customFormat="1" ht="2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s="285" customFormat="1" ht="2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s="285" customFormat="1" ht="2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s="285" customFormat="1" ht="2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s="285" customFormat="1" ht="2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s="285" customFormat="1" ht="2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s="285" customFormat="1" ht="2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s="285" customFormat="1" ht="2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s="285" customFormat="1" ht="2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s="285" customFormat="1" ht="2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s="285" customFormat="1" ht="2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s="285" customFormat="1" ht="2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s="285" customFormat="1" ht="2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s="285" customFormat="1" ht="2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s="285" customFormat="1" ht="2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s="285" customFormat="1" ht="2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s="285" customFormat="1" ht="2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s="285" customFormat="1" ht="2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s="285" customFormat="1" ht="2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s="285" customFormat="1" ht="2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s="285" customFormat="1" ht="2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s="285" customFormat="1" ht="2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s="285" customFormat="1" ht="2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s="285" customFormat="1" ht="2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s="285" customFormat="1" ht="2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s="285" customFormat="1" ht="2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s="285" customFormat="1" ht="2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s="285" customFormat="1" ht="2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s="285" customFormat="1" ht="2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s="285" customFormat="1" ht="2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s="285" customFormat="1" ht="2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s="285" customFormat="1" ht="2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s="285" customFormat="1" ht="2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s="285" customFormat="1" ht="2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s="285" customFormat="1" ht="2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s="285" customFormat="1" ht="2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s="285" customFormat="1" ht="2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s="285" customFormat="1" ht="2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s="285" customFormat="1" ht="2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s="285" customFormat="1" ht="2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s="285" customFormat="1" ht="2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s="285" customFormat="1" ht="2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s="285" customFormat="1" ht="2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s="285" customFormat="1" ht="2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s="285" customFormat="1" ht="2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s="285" customFormat="1" ht="2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s="285" customFormat="1" ht="2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s="285" customFormat="1" ht="2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s="285" customFormat="1" ht="2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s="285" customFormat="1" ht="2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s="285" customFormat="1" ht="2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s="285" customFormat="1" ht="2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s="285" customFormat="1" ht="2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s="285" customFormat="1" ht="2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s="285" customFormat="1" ht="2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s="285" customFormat="1" ht="2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s="285" customFormat="1" ht="2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s="285" customFormat="1" ht="2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s="285" customFormat="1" ht="2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s="285" customFormat="1" ht="2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s="285" customFormat="1" ht="2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s="285" customFormat="1" ht="2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s="285" customFormat="1" ht="2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s="285" customFormat="1" ht="2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s="285" customFormat="1" ht="2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s="285" customFormat="1" ht="2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s="285" customFormat="1" ht="2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s="285" customFormat="1" ht="2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s="285" customFormat="1" ht="2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s="285" customFormat="1" ht="2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s="285" customFormat="1" ht="2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s="285" customFormat="1" ht="2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s="285" customFormat="1" ht="2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s="285" customFormat="1" ht="2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s="285" customFormat="1" ht="2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s="285" customFormat="1" ht="2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s="285" customFormat="1" ht="2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s="285" customFormat="1" ht="2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s="285" customFormat="1" ht="2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s="285" customFormat="1" ht="2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s="285" customFormat="1" ht="2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s="285" customFormat="1" ht="2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s="285" customFormat="1" ht="2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s="285" customFormat="1" ht="2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s="285" customFormat="1" ht="2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s="285" customFormat="1" ht="2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s="285" customFormat="1" ht="2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s="285" customFormat="1" ht="2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s="285" customFormat="1" ht="2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s="285" customFormat="1" ht="2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s="285" customFormat="1" ht="2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s="285" customFormat="1" ht="2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s="285" customFormat="1" ht="2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s="285" customFormat="1" ht="2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s="285" customFormat="1" ht="2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s="285" customFormat="1" ht="2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s="285" customFormat="1" ht="2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s="285" customFormat="1" ht="2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s="285" customFormat="1" ht="2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s="285" customFormat="1" ht="2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s="285" customFormat="1" ht="2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s="285" customFormat="1" ht="2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s="285" customFormat="1" ht="2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s="285" customFormat="1" ht="2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s="285" customFormat="1" ht="2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s="285" customFormat="1" ht="2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s="285" customFormat="1" ht="2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s="285" customFormat="1" ht="2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s="285" customFormat="1" ht="2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s="285" customFormat="1" ht="2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s="285" customFormat="1" ht="2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s="285" customFormat="1" ht="2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s="285" customFormat="1" ht="2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s="285" customFormat="1" ht="2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s="285" customFormat="1" ht="2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s="285" customFormat="1" ht="2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s="285" customFormat="1" ht="2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s="285" customFormat="1" ht="2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s="285" customFormat="1" ht="2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s="285" customFormat="1" ht="2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s="285" customFormat="1" ht="2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s="285" customFormat="1" ht="2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s="285" customFormat="1" ht="2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s="285" customFormat="1" ht="2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s="285" customFormat="1" ht="2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s="285" customFormat="1" ht="2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s="285" customFormat="1" ht="2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s="285" customFormat="1" ht="2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s="285" customFormat="1" ht="2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s="285" customFormat="1" ht="2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s="285" customFormat="1" ht="2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s="285" customFormat="1" ht="2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s="285" customFormat="1" ht="2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s="285" customFormat="1" ht="2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s="285" customFormat="1" ht="2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s="285" customFormat="1" ht="2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s="285" customFormat="1" ht="2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s="285" customFormat="1" ht="2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s="285" customFormat="1" ht="2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s="285" customFormat="1" ht="2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s="285" customFormat="1" ht="2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s="285" customFormat="1" ht="2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s="285" customFormat="1" ht="2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s="285" customFormat="1" ht="2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s="285" customFormat="1" ht="2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s="285" customFormat="1" ht="2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s="285" customFormat="1" ht="2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s="285" customFormat="1" ht="2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s="285" customFormat="1" ht="2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s="285" customFormat="1" ht="2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s="285" customFormat="1" ht="2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s="285" customFormat="1" ht="2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s="285" customFormat="1" ht="2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s="285" customFormat="1" ht="2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s="285" customFormat="1" ht="2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s="285" customFormat="1" ht="2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s="285" customFormat="1" ht="2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s="285" customFormat="1" ht="2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s="285" customFormat="1" ht="2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s="285" customFormat="1" ht="2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s="285" customFormat="1" ht="2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s="285" customFormat="1" ht="2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s="285" customFormat="1" ht="2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s="285" customFormat="1" ht="2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s="285" customFormat="1" ht="2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s="285" customFormat="1" ht="2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s="285" customFormat="1" ht="2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s="285" customFormat="1" ht="2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s="285" customFormat="1" ht="2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s="285" customFormat="1" ht="2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s="285" customFormat="1" ht="2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s="285" customFormat="1" ht="2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s="285" customFormat="1" ht="2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s="285" customFormat="1" ht="2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s="285" customFormat="1" ht="2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s="285" customFormat="1" ht="2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s="285" customFormat="1" ht="2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s="285" customFormat="1" ht="2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s="285" customFormat="1" ht="2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s="285" customFormat="1" ht="2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s="285" customFormat="1" ht="2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s="285" customFormat="1" ht="2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s="285" customFormat="1" ht="2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s="285" customFormat="1" ht="2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s="285" customFormat="1" ht="2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s="285" customFormat="1" ht="2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s="285" customFormat="1" ht="2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s="285" customFormat="1" ht="2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s="285" customFormat="1" ht="2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s="285" customFormat="1" ht="2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s="285" customFormat="1" ht="2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s="285" customFormat="1" ht="2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s="285" customFormat="1" ht="2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s="285" customFormat="1" ht="2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s="285" customFormat="1" ht="2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s="285" customFormat="1" ht="2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s="285" customFormat="1" ht="2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s="285" customFormat="1" ht="2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s="285" customFormat="1" ht="2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s="285" customFormat="1" ht="2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s="285" customFormat="1" ht="2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s="285" customFormat="1" ht="2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s="285" customFormat="1" ht="2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s="285" customFormat="1" ht="2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s="285" customFormat="1" ht="2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s="285" customFormat="1" ht="2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s="285" customFormat="1" ht="2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s="285" customFormat="1" ht="2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s="285" customFormat="1" ht="2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s="285" customFormat="1" ht="2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s="285" customFormat="1" ht="2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s="285" customFormat="1" ht="2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s="285" customFormat="1" ht="2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s="285" customFormat="1" ht="2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s="285" customFormat="1" ht="2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s="285" customFormat="1" ht="2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s="285" customFormat="1" ht="2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s="285" customFormat="1" ht="2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s="285" customFormat="1" ht="2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s="285" customFormat="1" ht="2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s="285" customFormat="1" ht="2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s="285" customFormat="1" ht="2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s="285" customFormat="1" ht="2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s="285" customFormat="1" ht="2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s="285" customFormat="1" ht="2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s="285" customFormat="1" ht="2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s="285" customFormat="1" ht="2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s="285" customFormat="1" ht="2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s="285" customFormat="1" ht="2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s="285" customFormat="1" ht="2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s="285" customFormat="1" ht="2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s="285" customFormat="1" ht="2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s="285" customFormat="1" ht="2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s="285" customFormat="1" ht="2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s="285" customFormat="1" ht="2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s="285" customFormat="1" ht="2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s="285" customFormat="1" ht="2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s="285" customFormat="1" ht="2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s="285" customFormat="1" ht="2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s="285" customFormat="1" ht="2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s="285" customFormat="1" ht="2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s="285" customFormat="1" ht="2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s="285" customFormat="1" ht="2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s="285" customFormat="1" ht="2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s="285" customFormat="1" ht="2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s="285" customFormat="1" ht="2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s="285" customFormat="1" ht="2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s="285" customFormat="1" ht="2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s="285" customFormat="1" ht="2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s="285" customFormat="1" ht="2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s="285" customFormat="1" ht="2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s="285" customFormat="1" ht="2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s="285" customFormat="1" ht="2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s="285" customFormat="1" ht="2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s="285" customFormat="1" ht="2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s="285" customFormat="1" ht="2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s="285" customFormat="1" ht="2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s="285" customFormat="1" ht="2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s="285" customFormat="1" ht="2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s="285" customFormat="1" ht="2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s="285" customFormat="1" ht="2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s="285" customFormat="1" ht="2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s="285" customFormat="1" ht="2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s="285" customFormat="1" ht="2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s="285" customFormat="1" ht="2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s="285" customFormat="1" ht="2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s="285" customFormat="1" ht="2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s="285" customFormat="1" ht="2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s="285" customFormat="1" ht="2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s="285" customFormat="1" ht="2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s="285" customFormat="1" ht="2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s="285" customFormat="1" ht="2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s="285" customFormat="1" ht="2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s="285" customFormat="1" ht="2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s="285" customFormat="1" ht="2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s="285" customFormat="1" ht="2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s="285" customFormat="1" ht="2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s="285" customFormat="1" ht="2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s="285" customFormat="1" ht="2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s="285" customFormat="1" ht="2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s="285" customFormat="1" ht="2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s="285" customFormat="1" ht="2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s="285" customFormat="1" ht="2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s="285" customFormat="1" ht="2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s="285" customFormat="1" ht="2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s="285" customFormat="1" ht="2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s="285" customFormat="1" ht="2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s="285" customFormat="1" ht="2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s="285" customFormat="1" ht="2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s="285" customFormat="1" ht="2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s="285" customFormat="1" ht="2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s="285" customFormat="1" ht="2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s="285" customFormat="1" ht="2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s="285" customFormat="1" ht="2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s="285" customFormat="1" ht="2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s="285" customFormat="1" ht="2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s="285" customFormat="1" ht="2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s="285" customFormat="1" ht="2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s="285" customFormat="1" ht="2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s="285" customFormat="1" ht="2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s="285" customFormat="1" ht="2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s="285" customFormat="1" ht="2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s="285" customFormat="1" ht="2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s="285" customFormat="1" ht="2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s="285" customFormat="1" ht="2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s="285" customFormat="1" ht="2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s="285" customFormat="1" ht="2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s="285" customFormat="1" ht="2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s="285" customFormat="1" ht="2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s="285" customFormat="1" ht="2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s="285" customFormat="1" ht="2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s="285" customFormat="1" ht="2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s="285" customFormat="1" ht="2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s="285" customFormat="1" ht="2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s="285" customFormat="1" ht="2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s="285" customFormat="1" ht="2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s="285" customFormat="1" ht="2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s="285" customFormat="1" ht="2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s="285" customFormat="1" ht="2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s="285" customFormat="1" ht="2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s="285" customFormat="1" ht="2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s="285" customFormat="1" ht="2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s="285" customFormat="1" ht="2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s="285" customFormat="1" ht="2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s="285" customFormat="1" ht="2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s="285" customFormat="1" ht="2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s="285" customFormat="1" ht="2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s="285" customFormat="1" ht="2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s="285" customFormat="1" ht="2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s="285" customFormat="1" ht="2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s="285" customFormat="1" ht="2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s="285" customFormat="1" ht="2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s="285" customFormat="1" ht="2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s="285" customFormat="1" ht="2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s="285" customFormat="1" ht="2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s="285" customFormat="1" ht="2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s="285" customFormat="1" ht="2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s="285" customFormat="1" ht="2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s="285" customFormat="1" ht="2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s="285" customFormat="1" ht="2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s="285" customFormat="1" ht="2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s="285" customFormat="1" ht="2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s="285" customFormat="1" ht="2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s="285" customFormat="1" ht="2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s="285" customFormat="1" ht="2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s="285" customFormat="1" ht="2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s="285" customFormat="1" ht="2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s="285" customFormat="1" ht="2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s="285" customFormat="1" ht="2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s="285" customFormat="1" ht="2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s="285" customFormat="1" ht="2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s="285" customFormat="1" ht="2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s="285" customFormat="1" ht="2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s="285" customFormat="1" ht="2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s="285" customFormat="1" ht="2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s="285" customFormat="1" ht="2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s="285" customFormat="1" ht="2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s="285" customFormat="1" ht="2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s="285" customFormat="1" ht="2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s="285" customFormat="1" ht="2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s="285" customFormat="1" ht="2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s="285" customFormat="1" ht="2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s="285" customFormat="1" ht="2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s="285" customFormat="1" ht="2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s="285" customFormat="1" ht="2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s="285" customFormat="1" ht="2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s="285" customFormat="1" ht="2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s="285" customFormat="1" ht="2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s="285" customFormat="1" ht="2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s="285" customFormat="1" ht="2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s="285" customFormat="1" ht="2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s="285" customFormat="1" ht="2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s="285" customFormat="1" ht="2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s="285" customFormat="1" ht="2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s="285" customFormat="1" ht="2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s="285" customFormat="1" ht="2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s="285" customFormat="1" ht="2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s="285" customFormat="1" ht="2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s="285" customFormat="1" ht="2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s="285" customFormat="1" ht="2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s="285" customFormat="1" ht="2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s="285" customFormat="1" ht="2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s="285" customFormat="1" ht="2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s="285" customFormat="1" ht="2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s="285" customFormat="1" ht="2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s="285" customFormat="1" ht="2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s="285" customFormat="1" ht="2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s="285" customFormat="1" ht="2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s="285" customFormat="1" ht="2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s="285" customFormat="1" ht="2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s="285" customFormat="1" ht="2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s="285" customFormat="1" ht="2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s="285" customFormat="1" ht="2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s="285" customFormat="1" ht="2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s="285" customFormat="1" ht="2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s="285" customFormat="1" ht="2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s="285" customFormat="1" ht="2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s="285" customFormat="1" ht="2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s="285" customFormat="1" ht="2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s="285" customFormat="1" ht="2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s="285" customFormat="1" ht="2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s="285" customFormat="1" ht="2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s="285" customFormat="1" ht="2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s="285" customFormat="1" ht="2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s="285" customFormat="1" ht="2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s="285" customFormat="1" ht="2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s="285" customFormat="1" ht="2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s="285" customFormat="1" ht="2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s="285" customFormat="1" ht="2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s="285" customFormat="1" ht="2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s="285" customFormat="1" ht="2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s="285" customFormat="1" ht="2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s="285" customFormat="1" ht="2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s="285" customFormat="1" ht="2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s="285" customFormat="1" ht="2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s="285" customFormat="1" ht="2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s="285" customFormat="1" ht="2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s="285" customFormat="1" ht="2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s="285" customFormat="1" ht="2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s="285" customFormat="1" ht="2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s="285" customFormat="1" ht="2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s="285" customFormat="1" ht="2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s="285" customFormat="1" ht="2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s="285" customFormat="1" ht="2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s="285" customFormat="1" ht="2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s="285" customFormat="1" ht="2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s="285" customFormat="1" ht="2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s="285" customFormat="1" ht="2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s="285" customFormat="1" ht="2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s="285" customFormat="1" ht="2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s="285" customFormat="1" ht="2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s="285" customFormat="1" ht="2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s="285" customFormat="1" ht="2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s="285" customFormat="1" ht="2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s="285" customFormat="1" ht="2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s="285" customFormat="1" ht="2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s="285" customFormat="1" ht="2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s="285" customFormat="1" ht="2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s="285" customFormat="1" ht="2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s="285" customFormat="1" ht="2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s="285" customFormat="1" ht="2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s="285" customFormat="1" ht="2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s="285" customFormat="1" ht="2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s="285" customFormat="1" ht="2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s="285" customFormat="1" ht="2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s="285" customFormat="1" ht="2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s="285" customFormat="1" ht="2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s="285" customFormat="1" ht="2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s="285" customFormat="1" ht="2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s="285" customFormat="1" ht="2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s="285" customFormat="1" ht="2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s="285" customFormat="1" ht="2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s="285" customFormat="1" ht="2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s="285" customFormat="1" ht="2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1">
    <mergeCell ref="AE2:AQ3"/>
    <mergeCell ref="AK20:AP20"/>
    <mergeCell ref="AK21:AP21"/>
    <mergeCell ref="AK22:AP22"/>
    <mergeCell ref="AK19:AP19"/>
    <mergeCell ref="AI19:AJ19"/>
    <mergeCell ref="AF20:AH20"/>
    <mergeCell ref="AF21:AH21"/>
    <mergeCell ref="AF22:AH22"/>
    <mergeCell ref="AI20:AJ20"/>
    <mergeCell ref="AI21:AJ21"/>
    <mergeCell ref="AI22:AJ22"/>
    <mergeCell ref="C3:O3"/>
    <mergeCell ref="C25:O25"/>
    <mergeCell ref="C26:O26"/>
    <mergeCell ref="C27:O27"/>
    <mergeCell ref="AF6:AL6"/>
    <mergeCell ref="AF7:AL7"/>
    <mergeCell ref="AF8:AL8"/>
    <mergeCell ref="AE9:AL9"/>
    <mergeCell ref="AF19:AH1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8237-EB81-4EE0-855A-BEC9D1925EC8}">
  <sheetPr>
    <tabColor rgb="FFFF0000"/>
  </sheetPr>
  <dimension ref="A1:BF110"/>
  <sheetViews>
    <sheetView zoomScale="70" zoomScaleNormal="70" workbookViewId="0">
      <selection activeCell="L21" sqref="L21"/>
    </sheetView>
  </sheetViews>
  <sheetFormatPr defaultRowHeight="16.5"/>
  <cols>
    <col min="1" max="1" width="18.28515625" style="13" bestFit="1" customWidth="1"/>
    <col min="2" max="11" width="8" style="13" customWidth="1"/>
    <col min="12" max="16" width="8.5703125" style="13" bestFit="1" customWidth="1"/>
    <col min="17" max="17" width="11" style="13" customWidth="1"/>
    <col min="18" max="18" width="12.5703125" style="13" customWidth="1"/>
    <col min="19" max="19" width="14.140625" style="13" bestFit="1" customWidth="1"/>
    <col min="20" max="20" width="9.140625" style="13"/>
    <col min="21" max="21" width="19.140625" style="13" customWidth="1"/>
    <col min="22" max="22" width="11.7109375" style="13" customWidth="1"/>
    <col min="23" max="23" width="13.85546875" style="13" customWidth="1"/>
    <col min="24" max="24" width="11.42578125" style="13" customWidth="1"/>
    <col min="25" max="25" width="14.42578125" style="13" customWidth="1"/>
    <col min="26" max="26" width="21.140625" style="13" customWidth="1"/>
    <col min="27" max="27" width="8.5703125" style="13" bestFit="1" customWidth="1"/>
    <col min="28" max="28" width="9.28515625" style="13" bestFit="1" customWidth="1"/>
    <col min="29" max="29" width="10.5703125" style="13" customWidth="1"/>
    <col min="30" max="30" width="13.42578125" style="13" customWidth="1"/>
    <col min="31" max="31" width="13.85546875" style="13" customWidth="1"/>
    <col min="32" max="32" width="12.5703125" style="13" customWidth="1"/>
    <col min="33" max="33" width="11.85546875" style="13" customWidth="1"/>
    <col min="34" max="34" width="12.5703125" style="13" customWidth="1"/>
    <col min="35" max="35" width="11.140625" style="13" customWidth="1"/>
    <col min="36" max="36" width="12" style="13" customWidth="1"/>
    <col min="37" max="37" width="13.42578125" style="13" customWidth="1"/>
    <col min="38" max="38" width="10.28515625" style="13" customWidth="1"/>
    <col min="39" max="16384" width="9.140625" style="13"/>
  </cols>
  <sheetData>
    <row r="1" spans="1:58" ht="32.25" thickBot="1">
      <c r="A1" s="204" t="s">
        <v>61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5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</row>
    <row r="2" spans="1:58" ht="27" thickBot="1">
      <c r="A2" s="206" t="s">
        <v>86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50"/>
      <c r="AM2" s="52"/>
    </row>
    <row r="3" spans="1:58" ht="23.25" customHeight="1">
      <c r="A3" s="47" t="s">
        <v>101</v>
      </c>
      <c r="B3" s="207" t="s">
        <v>65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8" t="s">
        <v>23</v>
      </c>
      <c r="R3" s="254" t="s">
        <v>66</v>
      </c>
      <c r="S3" s="50"/>
      <c r="U3" s="71" t="s">
        <v>57</v>
      </c>
      <c r="V3" s="218" t="s">
        <v>67</v>
      </c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9" t="s">
        <v>22</v>
      </c>
      <c r="AL3" s="210" t="s">
        <v>55</v>
      </c>
      <c r="AM3" s="50"/>
    </row>
    <row r="4" spans="1:58" ht="27" thickBot="1">
      <c r="A4" s="38" t="s">
        <v>102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209"/>
      <c r="R4" s="254"/>
      <c r="S4" s="50"/>
      <c r="U4" s="109" t="s">
        <v>78</v>
      </c>
      <c r="V4" s="31">
        <v>1</v>
      </c>
      <c r="W4" s="31">
        <v>2</v>
      </c>
      <c r="X4" s="31">
        <v>3</v>
      </c>
      <c r="Y4" s="31">
        <v>4</v>
      </c>
      <c r="Z4" s="31">
        <v>5</v>
      </c>
      <c r="AA4" s="31">
        <v>6</v>
      </c>
      <c r="AB4" s="31">
        <v>7</v>
      </c>
      <c r="AC4" s="31">
        <v>8</v>
      </c>
      <c r="AD4" s="31">
        <v>9</v>
      </c>
      <c r="AE4" s="31">
        <v>10</v>
      </c>
      <c r="AF4" s="31">
        <v>11</v>
      </c>
      <c r="AG4" s="31">
        <v>12</v>
      </c>
      <c r="AH4" s="31">
        <v>13</v>
      </c>
      <c r="AI4" s="31">
        <v>14</v>
      </c>
      <c r="AJ4" s="31">
        <v>15</v>
      </c>
      <c r="AK4" s="220"/>
      <c r="AL4" s="211"/>
      <c r="AM4" s="50"/>
    </row>
    <row r="5" spans="1:58" ht="27" thickBot="1">
      <c r="A5" s="255" t="s">
        <v>83</v>
      </c>
      <c r="B5" s="256">
        <v>10</v>
      </c>
      <c r="C5" s="256">
        <v>11</v>
      </c>
      <c r="D5" s="256">
        <v>10</v>
      </c>
      <c r="E5" s="256">
        <v>10</v>
      </c>
      <c r="F5" s="256">
        <v>11</v>
      </c>
      <c r="G5" s="256">
        <v>10</v>
      </c>
      <c r="H5" s="256">
        <v>13</v>
      </c>
      <c r="I5" s="256">
        <v>10</v>
      </c>
      <c r="J5" s="256">
        <v>10</v>
      </c>
      <c r="K5" s="256">
        <v>12</v>
      </c>
      <c r="L5" s="256"/>
      <c r="M5" s="256"/>
      <c r="N5" s="256"/>
      <c r="O5" s="256"/>
      <c r="P5" s="256"/>
      <c r="Q5" s="249">
        <f>SUM(B5:P5)</f>
        <v>107</v>
      </c>
      <c r="R5" s="253">
        <v>20</v>
      </c>
      <c r="S5" s="251" t="s">
        <v>84</v>
      </c>
      <c r="U5" s="111" t="s">
        <v>56</v>
      </c>
      <c r="V5" s="108">
        <f>B5</f>
        <v>10</v>
      </c>
      <c r="W5" s="24">
        <f t="shared" ref="W5:AJ5" si="0">C5</f>
        <v>11</v>
      </c>
      <c r="X5" s="24">
        <f t="shared" si="0"/>
        <v>10</v>
      </c>
      <c r="Y5" s="24">
        <f t="shared" si="0"/>
        <v>10</v>
      </c>
      <c r="Z5" s="24">
        <f t="shared" si="0"/>
        <v>11</v>
      </c>
      <c r="AA5" s="24">
        <f t="shared" si="0"/>
        <v>10</v>
      </c>
      <c r="AB5" s="24">
        <f t="shared" si="0"/>
        <v>13</v>
      </c>
      <c r="AC5" s="24">
        <f t="shared" si="0"/>
        <v>10</v>
      </c>
      <c r="AD5" s="24">
        <f t="shared" si="0"/>
        <v>10</v>
      </c>
      <c r="AE5" s="24">
        <f t="shared" si="0"/>
        <v>12</v>
      </c>
      <c r="AF5" s="24">
        <f t="shared" si="0"/>
        <v>0</v>
      </c>
      <c r="AG5" s="24">
        <f t="shared" si="0"/>
        <v>0</v>
      </c>
      <c r="AH5" s="24">
        <f t="shared" si="0"/>
        <v>0</v>
      </c>
      <c r="AI5" s="24">
        <f t="shared" si="0"/>
        <v>0</v>
      </c>
      <c r="AJ5" s="24">
        <f t="shared" si="0"/>
        <v>0</v>
      </c>
      <c r="AK5" s="35">
        <f>Q5</f>
        <v>107</v>
      </c>
      <c r="AL5" s="73">
        <f>R5</f>
        <v>20</v>
      </c>
      <c r="AM5" s="50"/>
    </row>
    <row r="6" spans="1:58" ht="26.25">
      <c r="A6" s="185">
        <v>1</v>
      </c>
      <c r="B6" s="200">
        <v>7</v>
      </c>
      <c r="C6" s="200">
        <v>8</v>
      </c>
      <c r="D6" s="200">
        <v>8</v>
      </c>
      <c r="E6" s="200">
        <v>8</v>
      </c>
      <c r="F6" s="200">
        <v>8</v>
      </c>
      <c r="G6" s="200">
        <v>8</v>
      </c>
      <c r="H6" s="200">
        <v>10</v>
      </c>
      <c r="I6" s="200">
        <v>8</v>
      </c>
      <c r="J6" s="200">
        <v>8</v>
      </c>
      <c r="K6" s="200">
        <v>10</v>
      </c>
      <c r="L6" s="200"/>
      <c r="M6" s="200"/>
      <c r="N6" s="200"/>
      <c r="O6" s="200"/>
      <c r="P6" s="200"/>
      <c r="Q6" s="183">
        <f>SUM(B6:P6)</f>
        <v>83</v>
      </c>
      <c r="R6" s="250">
        <v>16</v>
      </c>
      <c r="S6" s="252" t="s">
        <v>85</v>
      </c>
      <c r="U6" s="110" t="s">
        <v>58</v>
      </c>
      <c r="V6" s="25">
        <f>COUNTA(B5:B105)</f>
        <v>40</v>
      </c>
      <c r="W6" s="25">
        <f t="shared" ref="W6:AJ6" si="1">COUNTA(C5:C105)</f>
        <v>40</v>
      </c>
      <c r="X6" s="25">
        <f t="shared" si="1"/>
        <v>40</v>
      </c>
      <c r="Y6" s="25">
        <f t="shared" si="1"/>
        <v>40</v>
      </c>
      <c r="Z6" s="25">
        <f t="shared" si="1"/>
        <v>40</v>
      </c>
      <c r="AA6" s="25">
        <f t="shared" si="1"/>
        <v>40</v>
      </c>
      <c r="AB6" s="25">
        <f t="shared" si="1"/>
        <v>40</v>
      </c>
      <c r="AC6" s="147">
        <f t="shared" si="1"/>
        <v>40</v>
      </c>
      <c r="AD6" s="147">
        <f t="shared" si="1"/>
        <v>40</v>
      </c>
      <c r="AE6" s="147">
        <f t="shared" si="1"/>
        <v>40</v>
      </c>
      <c r="AF6" s="147">
        <f t="shared" si="1"/>
        <v>0</v>
      </c>
      <c r="AG6" s="147">
        <f t="shared" si="1"/>
        <v>0</v>
      </c>
      <c r="AH6" s="147">
        <f t="shared" si="1"/>
        <v>0</v>
      </c>
      <c r="AI6" s="147">
        <f t="shared" si="1"/>
        <v>0</v>
      </c>
      <c r="AJ6" s="147">
        <f t="shared" si="1"/>
        <v>0</v>
      </c>
      <c r="AK6" s="212"/>
      <c r="AL6" s="213"/>
      <c r="AM6" s="50"/>
    </row>
    <row r="7" spans="1:58" ht="26.25">
      <c r="A7" s="185">
        <v>2</v>
      </c>
      <c r="B7" s="200">
        <v>7</v>
      </c>
      <c r="C7" s="200">
        <v>9</v>
      </c>
      <c r="D7" s="200">
        <v>8</v>
      </c>
      <c r="E7" s="200">
        <v>7</v>
      </c>
      <c r="F7" s="200">
        <v>8</v>
      </c>
      <c r="G7" s="200">
        <v>8</v>
      </c>
      <c r="H7" s="200">
        <v>9</v>
      </c>
      <c r="I7" s="200">
        <v>9</v>
      </c>
      <c r="J7" s="200">
        <v>9</v>
      </c>
      <c r="K7" s="200">
        <v>11</v>
      </c>
      <c r="L7" s="200"/>
      <c r="M7" s="200"/>
      <c r="N7" s="200"/>
      <c r="O7" s="200"/>
      <c r="P7" s="200"/>
      <c r="Q7" s="183">
        <f t="shared" ref="Q7:Q64" si="2">IF(COUNT(B7:P7)=0,"",SUM(B7:P7))</f>
        <v>85</v>
      </c>
      <c r="R7" s="186">
        <v>16</v>
      </c>
      <c r="S7" s="50"/>
      <c r="U7" s="74" t="s">
        <v>59</v>
      </c>
      <c r="V7" s="34">
        <f>B106</f>
        <v>324</v>
      </c>
      <c r="W7" s="34">
        <f t="shared" ref="W7:AJ7" si="3">C106</f>
        <v>331</v>
      </c>
      <c r="X7" s="34">
        <f t="shared" si="3"/>
        <v>335</v>
      </c>
      <c r="Y7" s="34">
        <f t="shared" si="3"/>
        <v>329</v>
      </c>
      <c r="Z7" s="34">
        <f t="shared" si="3"/>
        <v>340</v>
      </c>
      <c r="AA7" s="34">
        <f t="shared" si="3"/>
        <v>343</v>
      </c>
      <c r="AB7" s="34">
        <f t="shared" si="3"/>
        <v>394</v>
      </c>
      <c r="AC7" s="34">
        <f t="shared" si="3"/>
        <v>353</v>
      </c>
      <c r="AD7" s="34">
        <f t="shared" si="3"/>
        <v>339</v>
      </c>
      <c r="AE7" s="34">
        <f t="shared" si="3"/>
        <v>371</v>
      </c>
      <c r="AF7" s="34">
        <f t="shared" si="3"/>
        <v>0</v>
      </c>
      <c r="AG7" s="34">
        <f t="shared" si="3"/>
        <v>0</v>
      </c>
      <c r="AH7" s="34">
        <f t="shared" si="3"/>
        <v>0</v>
      </c>
      <c r="AI7" s="34">
        <f t="shared" si="3"/>
        <v>0</v>
      </c>
      <c r="AJ7" s="34">
        <f t="shared" si="3"/>
        <v>0</v>
      </c>
      <c r="AK7" s="36">
        <f>Q106</f>
        <v>3459</v>
      </c>
      <c r="AL7" s="75">
        <f>R106</f>
        <v>648</v>
      </c>
      <c r="AM7" s="50"/>
    </row>
    <row r="8" spans="1:58" ht="26.25">
      <c r="A8" s="185">
        <v>3</v>
      </c>
      <c r="B8" s="200">
        <v>8</v>
      </c>
      <c r="C8" s="200">
        <v>10</v>
      </c>
      <c r="D8" s="200">
        <v>8</v>
      </c>
      <c r="E8" s="200">
        <v>7</v>
      </c>
      <c r="F8" s="200">
        <v>9</v>
      </c>
      <c r="G8" s="200">
        <v>8</v>
      </c>
      <c r="H8" s="200">
        <v>12</v>
      </c>
      <c r="I8" s="200">
        <v>8</v>
      </c>
      <c r="J8" s="200">
        <v>10</v>
      </c>
      <c r="K8" s="200">
        <v>8</v>
      </c>
      <c r="L8" s="200"/>
      <c r="M8" s="200"/>
      <c r="N8" s="200"/>
      <c r="O8" s="200"/>
      <c r="P8" s="200"/>
      <c r="Q8" s="183">
        <f t="shared" si="2"/>
        <v>88</v>
      </c>
      <c r="R8" s="186">
        <v>16</v>
      </c>
      <c r="S8" s="50"/>
      <c r="U8" s="72" t="s">
        <v>24</v>
      </c>
      <c r="V8" s="168">
        <f>B107</f>
        <v>8.1</v>
      </c>
      <c r="W8" s="168">
        <f t="shared" ref="W8:AJ8" si="4">C107</f>
        <v>8.2750000000000004</v>
      </c>
      <c r="X8" s="168">
        <f t="shared" si="4"/>
        <v>8.375</v>
      </c>
      <c r="Y8" s="168">
        <f t="shared" si="4"/>
        <v>8.2249999999999996</v>
      </c>
      <c r="Z8" s="168">
        <f t="shared" si="4"/>
        <v>8.5</v>
      </c>
      <c r="AA8" s="168">
        <f t="shared" si="4"/>
        <v>8.5749999999999993</v>
      </c>
      <c r="AB8" s="168">
        <f t="shared" si="4"/>
        <v>9.85</v>
      </c>
      <c r="AC8" s="168">
        <f t="shared" si="4"/>
        <v>8.8249999999999993</v>
      </c>
      <c r="AD8" s="168">
        <f t="shared" si="4"/>
        <v>8.4749999999999996</v>
      </c>
      <c r="AE8" s="168">
        <f t="shared" si="4"/>
        <v>9.2750000000000004</v>
      </c>
      <c r="AF8" s="168" t="e">
        <f t="shared" si="4"/>
        <v>#DIV/0!</v>
      </c>
      <c r="AG8" s="168" t="e">
        <f t="shared" si="4"/>
        <v>#DIV/0!</v>
      </c>
      <c r="AH8" s="168" t="e">
        <f t="shared" si="4"/>
        <v>#DIV/0!</v>
      </c>
      <c r="AI8" s="168" t="e">
        <f t="shared" si="4"/>
        <v>#DIV/0!</v>
      </c>
      <c r="AJ8" s="168" t="e">
        <f t="shared" si="4"/>
        <v>#DIV/0!</v>
      </c>
      <c r="AK8" s="37">
        <f>Q107</f>
        <v>85.948717948717942</v>
      </c>
      <c r="AL8" s="76">
        <f>R107</f>
        <v>16.7</v>
      </c>
      <c r="AM8" s="50"/>
    </row>
    <row r="9" spans="1:58" ht="26.25">
      <c r="A9" s="185">
        <v>4</v>
      </c>
      <c r="B9" s="200">
        <v>8</v>
      </c>
      <c r="C9" s="200">
        <v>10</v>
      </c>
      <c r="D9" s="200">
        <v>8</v>
      </c>
      <c r="E9" s="200">
        <v>7</v>
      </c>
      <c r="F9" s="200">
        <v>9</v>
      </c>
      <c r="G9" s="200">
        <v>8</v>
      </c>
      <c r="H9" s="200">
        <v>9</v>
      </c>
      <c r="I9" s="200">
        <v>8</v>
      </c>
      <c r="J9" s="200">
        <v>7</v>
      </c>
      <c r="K9" s="200">
        <v>12</v>
      </c>
      <c r="L9" s="200"/>
      <c r="M9" s="200"/>
      <c r="N9" s="200"/>
      <c r="O9" s="200"/>
      <c r="P9" s="200"/>
      <c r="Q9" s="183">
        <f t="shared" si="2"/>
        <v>86</v>
      </c>
      <c r="R9" s="186">
        <v>17</v>
      </c>
      <c r="S9" s="50"/>
      <c r="U9" s="77" t="s">
        <v>25</v>
      </c>
      <c r="V9" s="32">
        <f>B108</f>
        <v>0.81019149366693355</v>
      </c>
      <c r="W9" s="32">
        <f t="shared" ref="W9:AJ9" si="5">C108</f>
        <v>0.96043526457325334</v>
      </c>
      <c r="X9" s="32">
        <f t="shared" si="5"/>
        <v>0.74032217518923682</v>
      </c>
      <c r="Y9" s="32">
        <f t="shared" si="5"/>
        <v>0.65973965339094975</v>
      </c>
      <c r="Z9" s="32">
        <f t="shared" si="5"/>
        <v>0.71611487403943286</v>
      </c>
      <c r="AA9" s="32">
        <f t="shared" si="5"/>
        <v>0.74721705904866309</v>
      </c>
      <c r="AB9" s="32">
        <f t="shared" si="5"/>
        <v>1.1668498024760767</v>
      </c>
      <c r="AC9" s="32">
        <f t="shared" si="5"/>
        <v>0.67510682915315778</v>
      </c>
      <c r="AD9" s="32">
        <f t="shared" si="5"/>
        <v>0.93335622682545161</v>
      </c>
      <c r="AE9" s="32">
        <f t="shared" si="5"/>
        <v>1.3202078313465329</v>
      </c>
      <c r="AF9" s="32" t="e">
        <f t="shared" si="5"/>
        <v>#DIV/0!</v>
      </c>
      <c r="AG9" s="32" t="e">
        <f t="shared" si="5"/>
        <v>#DIV/0!</v>
      </c>
      <c r="AH9" s="32" t="e">
        <f t="shared" si="5"/>
        <v>#DIV/0!</v>
      </c>
      <c r="AI9" s="32" t="e">
        <f t="shared" si="5"/>
        <v>#DIV/0!</v>
      </c>
      <c r="AJ9" s="32" t="e">
        <f t="shared" si="5"/>
        <v>#DIV/0!</v>
      </c>
      <c r="AK9" s="39">
        <f>_xlfn.STDEV.S(B6:P105)</f>
        <v>0.96997302534478425</v>
      </c>
      <c r="AL9" s="78">
        <f>_xlfn.STDEV.S(R6:R105)</f>
        <v>0.8148420775438836</v>
      </c>
      <c r="AM9" s="50"/>
    </row>
    <row r="10" spans="1:58" ht="30" thickBot="1">
      <c r="A10" s="185">
        <v>5</v>
      </c>
      <c r="B10" s="200">
        <v>8</v>
      </c>
      <c r="C10" s="200">
        <v>9</v>
      </c>
      <c r="D10" s="200">
        <v>8</v>
      </c>
      <c r="E10" s="200">
        <v>8</v>
      </c>
      <c r="F10" s="200">
        <v>8</v>
      </c>
      <c r="G10" s="200">
        <v>9</v>
      </c>
      <c r="H10" s="200">
        <v>8</v>
      </c>
      <c r="I10" s="200">
        <v>9</v>
      </c>
      <c r="J10" s="200">
        <v>9</v>
      </c>
      <c r="K10" s="200">
        <v>8</v>
      </c>
      <c r="L10" s="200"/>
      <c r="M10" s="200"/>
      <c r="N10" s="200"/>
      <c r="O10" s="200"/>
      <c r="P10" s="200"/>
      <c r="Q10" s="183">
        <f t="shared" si="2"/>
        <v>84</v>
      </c>
      <c r="R10" s="186">
        <v>16</v>
      </c>
      <c r="S10" s="50"/>
      <c r="U10" s="79" t="s">
        <v>60</v>
      </c>
      <c r="V10" s="169">
        <f>B109</f>
        <v>81</v>
      </c>
      <c r="W10" s="169">
        <f t="shared" ref="W10:AL10" si="6">C109</f>
        <v>75.227272727272734</v>
      </c>
      <c r="X10" s="169">
        <f t="shared" si="6"/>
        <v>83.75</v>
      </c>
      <c r="Y10" s="169">
        <f t="shared" si="6"/>
        <v>82.25</v>
      </c>
      <c r="Z10" s="169">
        <f t="shared" si="6"/>
        <v>77.272727272727266</v>
      </c>
      <c r="AA10" s="169">
        <f t="shared" si="6"/>
        <v>85.75</v>
      </c>
      <c r="AB10" s="169">
        <f t="shared" si="6"/>
        <v>75.769230769230774</v>
      </c>
      <c r="AC10" s="169">
        <f t="shared" si="6"/>
        <v>88.25</v>
      </c>
      <c r="AD10" s="169">
        <f t="shared" si="6"/>
        <v>84.749999999999986</v>
      </c>
      <c r="AE10" s="169">
        <f t="shared" si="6"/>
        <v>77.291666666666671</v>
      </c>
      <c r="AF10" s="169">
        <f t="shared" si="6"/>
        <v>0</v>
      </c>
      <c r="AG10" s="169">
        <f t="shared" si="6"/>
        <v>0</v>
      </c>
      <c r="AH10" s="169">
        <f t="shared" si="6"/>
        <v>0</v>
      </c>
      <c r="AI10" s="169">
        <f t="shared" si="6"/>
        <v>0</v>
      </c>
      <c r="AJ10" s="169">
        <f t="shared" si="6"/>
        <v>0</v>
      </c>
      <c r="AK10" s="116">
        <f t="shared" si="6"/>
        <v>80.325904624970036</v>
      </c>
      <c r="AL10" s="117">
        <f t="shared" si="6"/>
        <v>83.5</v>
      </c>
      <c r="AM10" s="50"/>
    </row>
    <row r="11" spans="1:58" ht="30" thickBot="1">
      <c r="A11" s="185">
        <v>6</v>
      </c>
      <c r="B11" s="200">
        <v>9</v>
      </c>
      <c r="C11" s="200">
        <v>9</v>
      </c>
      <c r="D11" s="200">
        <v>8</v>
      </c>
      <c r="E11" s="200">
        <v>9</v>
      </c>
      <c r="F11" s="200">
        <v>8</v>
      </c>
      <c r="G11" s="200">
        <v>9</v>
      </c>
      <c r="H11" s="200">
        <v>10</v>
      </c>
      <c r="I11" s="200">
        <v>8</v>
      </c>
      <c r="J11" s="200">
        <v>9</v>
      </c>
      <c r="K11" s="200">
        <v>11</v>
      </c>
      <c r="L11" s="200"/>
      <c r="M11" s="200"/>
      <c r="N11" s="200"/>
      <c r="O11" s="200"/>
      <c r="P11" s="200"/>
      <c r="Q11" s="183">
        <f t="shared" si="2"/>
        <v>90</v>
      </c>
      <c r="R11" s="186">
        <v>16</v>
      </c>
      <c r="S11" s="50"/>
      <c r="U11" s="9"/>
      <c r="V11" s="10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8" t="s">
        <v>49</v>
      </c>
      <c r="AL11" s="119" t="s">
        <v>29</v>
      </c>
      <c r="AM11" s="50"/>
    </row>
    <row r="12" spans="1:58" ht="27" thickBot="1">
      <c r="A12" s="185">
        <v>7</v>
      </c>
      <c r="B12" s="200">
        <v>8</v>
      </c>
      <c r="C12" s="200">
        <v>10</v>
      </c>
      <c r="D12" s="200">
        <v>8</v>
      </c>
      <c r="E12" s="200">
        <v>8</v>
      </c>
      <c r="F12" s="200">
        <v>8</v>
      </c>
      <c r="G12" s="200">
        <v>9</v>
      </c>
      <c r="H12" s="200">
        <v>11</v>
      </c>
      <c r="I12" s="200">
        <v>9</v>
      </c>
      <c r="J12" s="200">
        <v>7</v>
      </c>
      <c r="K12" s="200">
        <v>8</v>
      </c>
      <c r="L12" s="200"/>
      <c r="M12" s="200"/>
      <c r="N12" s="200"/>
      <c r="O12" s="200"/>
      <c r="P12" s="200"/>
      <c r="Q12" s="183">
        <f t="shared" si="2"/>
        <v>86</v>
      </c>
      <c r="R12" s="186">
        <v>17</v>
      </c>
      <c r="S12" s="50"/>
      <c r="T12" s="53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4"/>
    </row>
    <row r="13" spans="1:58" ht="27" thickBot="1">
      <c r="A13" s="185">
        <v>8</v>
      </c>
      <c r="B13" s="200">
        <v>7</v>
      </c>
      <c r="C13" s="200">
        <v>8</v>
      </c>
      <c r="D13" s="200">
        <v>9</v>
      </c>
      <c r="E13" s="200">
        <v>8</v>
      </c>
      <c r="F13" s="200">
        <v>9</v>
      </c>
      <c r="G13" s="200">
        <v>10</v>
      </c>
      <c r="H13" s="200">
        <v>9</v>
      </c>
      <c r="I13" s="200">
        <v>8</v>
      </c>
      <c r="J13" s="200">
        <v>8</v>
      </c>
      <c r="K13" s="200">
        <v>10</v>
      </c>
      <c r="L13" s="200"/>
      <c r="M13" s="200"/>
      <c r="N13" s="200"/>
      <c r="O13" s="200"/>
      <c r="P13" s="200"/>
      <c r="Q13" s="183">
        <f t="shared" si="2"/>
        <v>86</v>
      </c>
      <c r="R13" s="186">
        <v>16</v>
      </c>
    </row>
    <row r="14" spans="1:58" ht="30" thickBot="1">
      <c r="A14" s="185">
        <v>9</v>
      </c>
      <c r="B14" s="200">
        <v>8</v>
      </c>
      <c r="C14" s="200">
        <v>10</v>
      </c>
      <c r="D14" s="200">
        <v>9</v>
      </c>
      <c r="E14" s="200">
        <v>9</v>
      </c>
      <c r="F14" s="200">
        <v>8</v>
      </c>
      <c r="G14" s="200">
        <v>9</v>
      </c>
      <c r="H14" s="200">
        <v>11</v>
      </c>
      <c r="I14" s="200">
        <v>9</v>
      </c>
      <c r="J14" s="200">
        <v>7</v>
      </c>
      <c r="K14" s="200">
        <v>9</v>
      </c>
      <c r="L14" s="200"/>
      <c r="M14" s="200"/>
      <c r="N14" s="200"/>
      <c r="O14" s="200"/>
      <c r="P14" s="200"/>
      <c r="Q14" s="183">
        <f t="shared" si="2"/>
        <v>89</v>
      </c>
      <c r="R14" s="186">
        <v>16</v>
      </c>
      <c r="U14" s="14"/>
      <c r="V14" s="14"/>
      <c r="W14" s="232" t="s">
        <v>96</v>
      </c>
      <c r="X14" s="233"/>
      <c r="Y14" s="233"/>
      <c r="Z14" s="233"/>
      <c r="AA14" s="233"/>
      <c r="AB14" s="233"/>
      <c r="AC14" s="233"/>
      <c r="AD14" s="233"/>
      <c r="AE14" s="233"/>
      <c r="AF14" s="233"/>
      <c r="AG14" s="234"/>
      <c r="AH14" s="14"/>
      <c r="AI14" s="14"/>
      <c r="AJ14" s="14"/>
      <c r="AK14" s="14"/>
      <c r="BF14" s="27"/>
    </row>
    <row r="15" spans="1:58" ht="27" thickBot="1">
      <c r="A15" s="185">
        <v>10</v>
      </c>
      <c r="B15" s="200">
        <v>9</v>
      </c>
      <c r="C15" s="200">
        <v>8</v>
      </c>
      <c r="D15" s="200">
        <v>9</v>
      </c>
      <c r="E15" s="200">
        <v>8</v>
      </c>
      <c r="F15" s="200">
        <v>7</v>
      </c>
      <c r="G15" s="200">
        <v>9</v>
      </c>
      <c r="H15" s="200">
        <v>10</v>
      </c>
      <c r="I15" s="200">
        <v>9</v>
      </c>
      <c r="J15" s="200">
        <v>8</v>
      </c>
      <c r="K15" s="200">
        <v>10</v>
      </c>
      <c r="L15" s="200"/>
      <c r="M15" s="200"/>
      <c r="N15" s="200"/>
      <c r="O15" s="200"/>
      <c r="P15" s="200"/>
      <c r="Q15" s="183">
        <f t="shared" si="2"/>
        <v>87</v>
      </c>
      <c r="R15" s="186">
        <v>16</v>
      </c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BF15" s="28"/>
    </row>
    <row r="16" spans="1:58" ht="27" thickBot="1">
      <c r="A16" s="185">
        <v>11</v>
      </c>
      <c r="B16" s="200">
        <v>9</v>
      </c>
      <c r="C16" s="200">
        <v>8</v>
      </c>
      <c r="D16" s="200">
        <v>9</v>
      </c>
      <c r="E16" s="200">
        <v>8</v>
      </c>
      <c r="F16" s="200">
        <v>9</v>
      </c>
      <c r="G16" s="200">
        <v>8</v>
      </c>
      <c r="H16" s="200">
        <v>9</v>
      </c>
      <c r="I16" s="200">
        <v>8</v>
      </c>
      <c r="J16" s="200">
        <v>8</v>
      </c>
      <c r="K16" s="200">
        <v>9</v>
      </c>
      <c r="L16" s="200"/>
      <c r="M16" s="200"/>
      <c r="N16" s="200"/>
      <c r="O16" s="200"/>
      <c r="P16" s="200"/>
      <c r="Q16" s="183">
        <f t="shared" si="2"/>
        <v>85</v>
      </c>
      <c r="R16" s="186">
        <v>17</v>
      </c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2"/>
      <c r="BF16" s="28"/>
    </row>
    <row r="17" spans="1:58" ht="26.25">
      <c r="A17" s="185">
        <v>12</v>
      </c>
      <c r="B17" s="200">
        <v>8</v>
      </c>
      <c r="C17" s="200">
        <v>9</v>
      </c>
      <c r="D17" s="200">
        <v>8</v>
      </c>
      <c r="E17" s="200">
        <v>9</v>
      </c>
      <c r="F17" s="200">
        <v>8</v>
      </c>
      <c r="G17" s="200">
        <v>9</v>
      </c>
      <c r="H17" s="200">
        <v>10</v>
      </c>
      <c r="I17" s="200">
        <v>9</v>
      </c>
      <c r="J17" s="200">
        <v>9</v>
      </c>
      <c r="K17" s="200">
        <v>10</v>
      </c>
      <c r="L17" s="200"/>
      <c r="M17" s="200"/>
      <c r="N17" s="200"/>
      <c r="O17" s="200"/>
      <c r="P17" s="200"/>
      <c r="Q17" s="183">
        <f t="shared" si="2"/>
        <v>89</v>
      </c>
      <c r="R17" s="186">
        <v>16</v>
      </c>
      <c r="T17" s="57"/>
      <c r="U17" s="215" t="s">
        <v>69</v>
      </c>
      <c r="V17" s="216"/>
      <c r="W17" s="216"/>
      <c r="X17" s="216"/>
      <c r="Y17" s="216"/>
      <c r="Z17" s="217"/>
      <c r="AB17" s="229" t="s">
        <v>70</v>
      </c>
      <c r="AC17" s="230"/>
      <c r="AD17" s="230"/>
      <c r="AE17" s="230"/>
      <c r="AF17" s="230"/>
      <c r="AG17" s="230"/>
      <c r="AH17" s="230"/>
      <c r="AI17" s="230"/>
      <c r="AJ17" s="230"/>
      <c r="AK17" s="231"/>
      <c r="AL17" s="50"/>
      <c r="BF17" s="28"/>
    </row>
    <row r="18" spans="1:58" ht="26.25">
      <c r="A18" s="185">
        <v>13</v>
      </c>
      <c r="B18" s="200">
        <v>8</v>
      </c>
      <c r="C18" s="200">
        <v>8</v>
      </c>
      <c r="D18" s="200">
        <v>9</v>
      </c>
      <c r="E18" s="200">
        <v>8</v>
      </c>
      <c r="F18" s="200">
        <v>9</v>
      </c>
      <c r="G18" s="200">
        <v>8</v>
      </c>
      <c r="H18" s="200">
        <v>9</v>
      </c>
      <c r="I18" s="200">
        <v>9</v>
      </c>
      <c r="J18" s="200">
        <v>8</v>
      </c>
      <c r="K18" s="200">
        <v>9</v>
      </c>
      <c r="L18" s="200"/>
      <c r="M18" s="200"/>
      <c r="N18" s="200"/>
      <c r="O18" s="200"/>
      <c r="P18" s="200"/>
      <c r="Q18" s="183">
        <f t="shared" si="2"/>
        <v>85</v>
      </c>
      <c r="R18" s="186">
        <v>16</v>
      </c>
      <c r="T18" s="57"/>
      <c r="U18" s="100"/>
      <c r="V18" s="7"/>
      <c r="W18" s="7"/>
      <c r="X18" s="7"/>
      <c r="Y18" s="7"/>
      <c r="Z18" s="95"/>
      <c r="AB18" s="100"/>
      <c r="AC18" s="7"/>
      <c r="AD18" s="7"/>
      <c r="AE18" s="7"/>
      <c r="AF18" s="7"/>
      <c r="AG18" s="7"/>
      <c r="AH18" s="7"/>
      <c r="AI18" s="7"/>
      <c r="AJ18" s="7"/>
      <c r="AK18" s="106"/>
      <c r="AL18" s="50"/>
      <c r="BF18" s="28"/>
    </row>
    <row r="19" spans="1:58" ht="26.25">
      <c r="A19" s="185">
        <v>14</v>
      </c>
      <c r="B19" s="200">
        <v>8</v>
      </c>
      <c r="C19" s="200">
        <v>8</v>
      </c>
      <c r="D19" s="200">
        <v>9</v>
      </c>
      <c r="E19" s="200">
        <v>9</v>
      </c>
      <c r="F19" s="200">
        <v>8</v>
      </c>
      <c r="G19" s="200">
        <v>9</v>
      </c>
      <c r="H19" s="200">
        <v>10</v>
      </c>
      <c r="I19" s="200">
        <v>9</v>
      </c>
      <c r="J19" s="200">
        <v>8</v>
      </c>
      <c r="K19" s="200">
        <v>10</v>
      </c>
      <c r="L19" s="200"/>
      <c r="M19" s="200"/>
      <c r="N19" s="200"/>
      <c r="O19" s="200"/>
      <c r="P19" s="200"/>
      <c r="Q19" s="183">
        <f t="shared" si="2"/>
        <v>88</v>
      </c>
      <c r="R19" s="186">
        <v>17</v>
      </c>
      <c r="T19" s="57"/>
      <c r="U19" s="101" t="s">
        <v>31</v>
      </c>
      <c r="V19" s="15" t="s">
        <v>32</v>
      </c>
      <c r="W19" s="15" t="s">
        <v>68</v>
      </c>
      <c r="X19" s="15" t="s">
        <v>24</v>
      </c>
      <c r="Y19" s="15" t="s">
        <v>25</v>
      </c>
      <c r="Z19" s="102" t="s">
        <v>33</v>
      </c>
      <c r="AA19" s="16"/>
      <c r="AB19" s="226" t="s">
        <v>34</v>
      </c>
      <c r="AC19" s="227"/>
      <c r="AD19" s="227"/>
      <c r="AE19" s="227"/>
      <c r="AF19" s="228"/>
      <c r="AG19" s="223" t="s">
        <v>35</v>
      </c>
      <c r="AH19" s="224"/>
      <c r="AI19" s="224"/>
      <c r="AJ19" s="224"/>
      <c r="AK19" s="225"/>
      <c r="AL19" s="50"/>
      <c r="BF19" s="28"/>
    </row>
    <row r="20" spans="1:58" ht="26.25">
      <c r="A20" s="185">
        <v>15</v>
      </c>
      <c r="B20" s="200">
        <v>9</v>
      </c>
      <c r="C20" s="200">
        <v>8</v>
      </c>
      <c r="D20" s="200">
        <v>8</v>
      </c>
      <c r="E20" s="200">
        <v>8</v>
      </c>
      <c r="F20" s="200">
        <v>9</v>
      </c>
      <c r="G20" s="200">
        <v>8</v>
      </c>
      <c r="H20" s="200">
        <v>9</v>
      </c>
      <c r="I20" s="200">
        <v>9</v>
      </c>
      <c r="J20" s="200">
        <v>8</v>
      </c>
      <c r="K20" s="200">
        <v>11</v>
      </c>
      <c r="L20" s="200"/>
      <c r="M20" s="200"/>
      <c r="N20" s="200"/>
      <c r="O20" s="200"/>
      <c r="P20" s="200"/>
      <c r="Q20" s="183">
        <f t="shared" si="2"/>
        <v>87</v>
      </c>
      <c r="R20" s="186">
        <v>16</v>
      </c>
      <c r="T20" s="57"/>
      <c r="U20" s="103" t="s">
        <v>28</v>
      </c>
      <c r="V20" s="17">
        <f>COUNTA(B6:B105)</f>
        <v>39</v>
      </c>
      <c r="W20" s="18">
        <f>Q106</f>
        <v>3459</v>
      </c>
      <c r="X20" s="19">
        <f>Q107</f>
        <v>85.948717948717942</v>
      </c>
      <c r="Y20" s="19">
        <f>Q108</f>
        <v>0.96997302534478425</v>
      </c>
      <c r="Z20" s="104">
        <f>Q109</f>
        <v>80.325904624970036</v>
      </c>
      <c r="AA20" s="6"/>
      <c r="AB20" s="112" t="s">
        <v>32</v>
      </c>
      <c r="AC20" s="113" t="s">
        <v>68</v>
      </c>
      <c r="AD20" s="113" t="s">
        <v>24</v>
      </c>
      <c r="AE20" s="113" t="s">
        <v>25</v>
      </c>
      <c r="AF20" s="113" t="s">
        <v>26</v>
      </c>
      <c r="AG20" s="114" t="s">
        <v>32</v>
      </c>
      <c r="AH20" s="114" t="s">
        <v>68</v>
      </c>
      <c r="AI20" s="113" t="s">
        <v>24</v>
      </c>
      <c r="AJ20" s="113" t="s">
        <v>25</v>
      </c>
      <c r="AK20" s="115" t="s">
        <v>26</v>
      </c>
      <c r="AL20" s="50"/>
      <c r="BF20" s="28"/>
    </row>
    <row r="21" spans="1:58" ht="27" thickBot="1">
      <c r="A21" s="185">
        <v>16</v>
      </c>
      <c r="B21" s="200">
        <v>8</v>
      </c>
      <c r="C21" s="200">
        <v>8</v>
      </c>
      <c r="D21" s="200">
        <v>9</v>
      </c>
      <c r="E21" s="200">
        <v>9</v>
      </c>
      <c r="F21" s="200">
        <v>8</v>
      </c>
      <c r="G21" s="200">
        <v>9</v>
      </c>
      <c r="H21" s="200">
        <v>9</v>
      </c>
      <c r="I21" s="200">
        <v>8</v>
      </c>
      <c r="J21" s="200">
        <v>8</v>
      </c>
      <c r="K21" s="200">
        <v>9</v>
      </c>
      <c r="L21" s="200"/>
      <c r="M21" s="200"/>
      <c r="N21" s="200"/>
      <c r="O21" s="200"/>
      <c r="P21" s="200"/>
      <c r="Q21" s="183">
        <f t="shared" si="2"/>
        <v>85</v>
      </c>
      <c r="R21" s="186">
        <v>17</v>
      </c>
      <c r="T21" s="57"/>
      <c r="U21" s="105" t="s">
        <v>39</v>
      </c>
      <c r="V21" s="96">
        <f>COUNTA(B6:B105)</f>
        <v>39</v>
      </c>
      <c r="W21" s="97">
        <f>R106</f>
        <v>648</v>
      </c>
      <c r="X21" s="98">
        <f>R107</f>
        <v>16.7</v>
      </c>
      <c r="Y21" s="98">
        <f>R108</f>
        <v>0.8148420775438836</v>
      </c>
      <c r="Z21" s="99">
        <f>R109</f>
        <v>83.5</v>
      </c>
      <c r="AA21" s="16"/>
      <c r="AB21" s="105">
        <f>V20</f>
        <v>39</v>
      </c>
      <c r="AC21" s="98">
        <f>W20</f>
        <v>3459</v>
      </c>
      <c r="AD21" s="98">
        <f>X20</f>
        <v>85.948717948717942</v>
      </c>
      <c r="AE21" s="98">
        <f>X21</f>
        <v>16.7</v>
      </c>
      <c r="AF21" s="98">
        <f>Z20</f>
        <v>80.325904624970036</v>
      </c>
      <c r="AG21" s="107">
        <f>V21</f>
        <v>39</v>
      </c>
      <c r="AH21" s="107">
        <f>R106</f>
        <v>648</v>
      </c>
      <c r="AI21" s="98">
        <f>R107</f>
        <v>16.7</v>
      </c>
      <c r="AJ21" s="98">
        <f>R108</f>
        <v>0.8148420775438836</v>
      </c>
      <c r="AK21" s="99">
        <f>R109</f>
        <v>83.5</v>
      </c>
      <c r="AL21" s="50"/>
      <c r="BF21" s="29"/>
    </row>
    <row r="22" spans="1:58" ht="27" thickBot="1">
      <c r="A22" s="185">
        <v>17</v>
      </c>
      <c r="B22" s="200">
        <v>8</v>
      </c>
      <c r="C22" s="200">
        <v>9</v>
      </c>
      <c r="D22" s="200">
        <v>8</v>
      </c>
      <c r="E22" s="200">
        <v>8</v>
      </c>
      <c r="F22" s="200">
        <v>9</v>
      </c>
      <c r="G22" s="200">
        <v>8</v>
      </c>
      <c r="H22" s="200">
        <v>9</v>
      </c>
      <c r="I22" s="200">
        <v>9</v>
      </c>
      <c r="J22" s="200">
        <v>9</v>
      </c>
      <c r="K22" s="200">
        <v>10</v>
      </c>
      <c r="L22" s="200"/>
      <c r="M22" s="200"/>
      <c r="N22" s="200"/>
      <c r="O22" s="200"/>
      <c r="P22" s="200"/>
      <c r="Q22" s="183">
        <f t="shared" si="2"/>
        <v>87</v>
      </c>
      <c r="R22" s="186">
        <v>16</v>
      </c>
      <c r="T22" s="53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4"/>
      <c r="AO22" s="7"/>
      <c r="AV22" s="7"/>
    </row>
    <row r="23" spans="1:58" ht="26.25">
      <c r="A23" s="185">
        <v>18</v>
      </c>
      <c r="B23" s="200">
        <v>8</v>
      </c>
      <c r="C23" s="200">
        <v>8</v>
      </c>
      <c r="D23" s="200">
        <v>9</v>
      </c>
      <c r="E23" s="200">
        <v>9</v>
      </c>
      <c r="F23" s="200">
        <v>8</v>
      </c>
      <c r="G23" s="200">
        <v>9</v>
      </c>
      <c r="H23" s="200">
        <v>9</v>
      </c>
      <c r="I23" s="200">
        <v>8</v>
      </c>
      <c r="J23" s="200">
        <v>8</v>
      </c>
      <c r="K23" s="200">
        <v>9</v>
      </c>
      <c r="L23" s="200"/>
      <c r="M23" s="200"/>
      <c r="N23" s="200"/>
      <c r="O23" s="200"/>
      <c r="P23" s="200"/>
      <c r="Q23" s="183">
        <f t="shared" si="2"/>
        <v>85</v>
      </c>
      <c r="R23" s="186">
        <v>17</v>
      </c>
    </row>
    <row r="24" spans="1:58" ht="27" thickBot="1">
      <c r="A24" s="185">
        <v>19</v>
      </c>
      <c r="B24" s="200">
        <v>8</v>
      </c>
      <c r="C24" s="200">
        <v>8</v>
      </c>
      <c r="D24" s="200">
        <v>8</v>
      </c>
      <c r="E24" s="200">
        <v>8</v>
      </c>
      <c r="F24" s="200">
        <v>8</v>
      </c>
      <c r="G24" s="200">
        <v>9</v>
      </c>
      <c r="H24" s="200">
        <v>10</v>
      </c>
      <c r="I24" s="200">
        <v>9</v>
      </c>
      <c r="J24" s="200">
        <v>8</v>
      </c>
      <c r="K24" s="200">
        <v>12</v>
      </c>
      <c r="L24" s="200"/>
      <c r="M24" s="200"/>
      <c r="N24" s="200"/>
      <c r="O24" s="200"/>
      <c r="P24" s="200"/>
      <c r="Q24" s="183">
        <f t="shared" si="2"/>
        <v>88</v>
      </c>
      <c r="R24" s="186">
        <v>17</v>
      </c>
      <c r="BF24" s="221"/>
    </row>
    <row r="25" spans="1:58" ht="30" thickBot="1">
      <c r="A25" s="185">
        <v>20</v>
      </c>
      <c r="B25" s="200">
        <v>8</v>
      </c>
      <c r="C25" s="200">
        <v>8</v>
      </c>
      <c r="D25" s="200">
        <v>9</v>
      </c>
      <c r="E25" s="200">
        <v>8</v>
      </c>
      <c r="F25" s="200">
        <v>9</v>
      </c>
      <c r="G25" s="200">
        <v>9</v>
      </c>
      <c r="H25" s="200">
        <v>10</v>
      </c>
      <c r="I25" s="200">
        <v>9</v>
      </c>
      <c r="J25" s="200">
        <v>8</v>
      </c>
      <c r="K25" s="200">
        <v>10</v>
      </c>
      <c r="L25" s="200"/>
      <c r="M25" s="200"/>
      <c r="N25" s="200"/>
      <c r="O25" s="200"/>
      <c r="P25" s="200"/>
      <c r="Q25" s="183">
        <f t="shared" si="2"/>
        <v>88</v>
      </c>
      <c r="R25" s="186">
        <v>16</v>
      </c>
      <c r="V25" s="232" t="s">
        <v>97</v>
      </c>
      <c r="W25" s="233"/>
      <c r="X25" s="233"/>
      <c r="Y25" s="233"/>
      <c r="Z25" s="233"/>
      <c r="AA25" s="233"/>
      <c r="AB25" s="233"/>
      <c r="AC25" s="234"/>
      <c r="AD25" s="40"/>
      <c r="AE25" s="40"/>
      <c r="AW25" s="2"/>
      <c r="BF25" s="222"/>
    </row>
    <row r="26" spans="1:58" ht="27" thickBot="1">
      <c r="A26" s="185">
        <v>21</v>
      </c>
      <c r="B26" s="200">
        <v>9</v>
      </c>
      <c r="C26" s="200">
        <v>8</v>
      </c>
      <c r="D26" s="200">
        <v>8</v>
      </c>
      <c r="E26" s="200">
        <v>8</v>
      </c>
      <c r="F26" s="200">
        <v>8</v>
      </c>
      <c r="G26" s="200">
        <v>9</v>
      </c>
      <c r="H26" s="200">
        <v>11</v>
      </c>
      <c r="I26" s="200">
        <v>10</v>
      </c>
      <c r="J26" s="200">
        <v>8</v>
      </c>
      <c r="K26" s="200">
        <v>8</v>
      </c>
      <c r="L26" s="200"/>
      <c r="M26" s="200"/>
      <c r="N26" s="200"/>
      <c r="O26" s="200"/>
      <c r="P26" s="200"/>
      <c r="Q26" s="183">
        <f t="shared" si="2"/>
        <v>87</v>
      </c>
      <c r="R26" s="186">
        <v>18</v>
      </c>
      <c r="V26" s="2"/>
      <c r="W26" s="20"/>
      <c r="X26" s="20"/>
      <c r="Y26" s="20"/>
      <c r="Z26" s="20"/>
      <c r="AA26" s="20"/>
      <c r="AB26" s="4"/>
      <c r="AC26" s="4"/>
      <c r="AW26" s="2"/>
      <c r="BF26" s="21"/>
    </row>
    <row r="27" spans="1:58" ht="26.25">
      <c r="A27" s="185">
        <v>22</v>
      </c>
      <c r="B27" s="200">
        <v>8</v>
      </c>
      <c r="C27" s="200">
        <v>8</v>
      </c>
      <c r="D27" s="200">
        <v>10</v>
      </c>
      <c r="E27" s="200">
        <v>8</v>
      </c>
      <c r="F27" s="200">
        <v>9</v>
      </c>
      <c r="G27" s="200">
        <v>10</v>
      </c>
      <c r="H27" s="200">
        <v>9</v>
      </c>
      <c r="I27" s="200">
        <v>8</v>
      </c>
      <c r="J27" s="200">
        <v>8</v>
      </c>
      <c r="K27" s="200">
        <v>7</v>
      </c>
      <c r="L27" s="200"/>
      <c r="M27" s="200"/>
      <c r="N27" s="200"/>
      <c r="O27" s="200"/>
      <c r="P27" s="200"/>
      <c r="Q27" s="183">
        <f t="shared" si="2"/>
        <v>85</v>
      </c>
      <c r="R27" s="186">
        <v>16</v>
      </c>
      <c r="V27" s="58" t="s">
        <v>41</v>
      </c>
      <c r="W27" s="59"/>
      <c r="X27" s="59"/>
      <c r="Y27" s="59"/>
      <c r="Z27" s="59"/>
      <c r="AA27" s="59"/>
      <c r="AB27" s="59"/>
      <c r="AC27" s="60"/>
      <c r="AW27" s="2"/>
    </row>
    <row r="28" spans="1:58" ht="26.25">
      <c r="A28" s="185">
        <v>23</v>
      </c>
      <c r="B28" s="200">
        <v>8</v>
      </c>
      <c r="C28" s="200">
        <v>8</v>
      </c>
      <c r="D28" s="200">
        <v>8</v>
      </c>
      <c r="E28" s="200">
        <v>8</v>
      </c>
      <c r="F28" s="200">
        <v>8</v>
      </c>
      <c r="G28" s="200">
        <v>8</v>
      </c>
      <c r="H28" s="200">
        <v>9</v>
      </c>
      <c r="I28" s="200">
        <v>9</v>
      </c>
      <c r="J28" s="200">
        <v>8</v>
      </c>
      <c r="K28" s="200">
        <v>8</v>
      </c>
      <c r="L28" s="200"/>
      <c r="M28" s="200"/>
      <c r="N28" s="200"/>
      <c r="O28" s="200"/>
      <c r="P28" s="200"/>
      <c r="Q28" s="183">
        <f t="shared" si="2"/>
        <v>82</v>
      </c>
      <c r="R28" s="186">
        <v>17</v>
      </c>
      <c r="V28" s="61"/>
      <c r="W28" s="30" t="s">
        <v>42</v>
      </c>
      <c r="X28" s="6"/>
      <c r="Y28" s="6"/>
      <c r="Z28" s="6"/>
      <c r="AA28" s="6"/>
      <c r="AB28" s="6"/>
      <c r="AC28" s="62"/>
      <c r="AW28" s="2"/>
      <c r="BE28" s="3"/>
    </row>
    <row r="29" spans="1:58" ht="26.25">
      <c r="A29" s="185">
        <v>24</v>
      </c>
      <c r="B29" s="200">
        <v>9</v>
      </c>
      <c r="C29" s="200">
        <v>8</v>
      </c>
      <c r="D29" s="200">
        <v>8</v>
      </c>
      <c r="E29" s="200">
        <v>8</v>
      </c>
      <c r="F29" s="200">
        <v>9</v>
      </c>
      <c r="G29" s="200">
        <v>7</v>
      </c>
      <c r="H29" s="200">
        <v>9</v>
      </c>
      <c r="I29" s="200">
        <v>8</v>
      </c>
      <c r="J29" s="200">
        <v>8</v>
      </c>
      <c r="K29" s="200">
        <v>8</v>
      </c>
      <c r="L29" s="200"/>
      <c r="M29" s="200"/>
      <c r="N29" s="200"/>
      <c r="O29" s="200"/>
      <c r="P29" s="200"/>
      <c r="Q29" s="183">
        <f t="shared" si="2"/>
        <v>82</v>
      </c>
      <c r="R29" s="186">
        <v>18</v>
      </c>
      <c r="V29" s="61"/>
      <c r="W29" s="30" t="s">
        <v>43</v>
      </c>
      <c r="X29" s="6"/>
      <c r="Y29" s="6"/>
      <c r="Z29" s="6"/>
      <c r="AA29" s="6"/>
      <c r="AB29" s="6"/>
      <c r="AC29" s="62"/>
      <c r="AW29" s="2"/>
      <c r="BE29" s="3"/>
    </row>
    <row r="30" spans="1:58" ht="26.25">
      <c r="A30" s="185">
        <v>25</v>
      </c>
      <c r="B30" s="200">
        <v>7</v>
      </c>
      <c r="C30" s="200">
        <v>7</v>
      </c>
      <c r="D30" s="200">
        <v>8</v>
      </c>
      <c r="E30" s="200">
        <v>8</v>
      </c>
      <c r="F30" s="200">
        <v>9</v>
      </c>
      <c r="G30" s="200">
        <v>9</v>
      </c>
      <c r="H30" s="200">
        <v>9</v>
      </c>
      <c r="I30" s="200">
        <v>10</v>
      </c>
      <c r="J30" s="200">
        <v>7</v>
      </c>
      <c r="K30" s="200">
        <v>8</v>
      </c>
      <c r="L30" s="200"/>
      <c r="M30" s="200"/>
      <c r="N30" s="200"/>
      <c r="O30" s="200"/>
      <c r="P30" s="200"/>
      <c r="Q30" s="183">
        <f t="shared" si="2"/>
        <v>82</v>
      </c>
      <c r="R30" s="186">
        <v>15</v>
      </c>
      <c r="V30" s="61"/>
      <c r="W30" s="30" t="s">
        <v>44</v>
      </c>
      <c r="X30" s="6"/>
      <c r="Y30" s="6"/>
      <c r="Z30" s="6"/>
      <c r="AA30" s="6"/>
      <c r="AB30" s="6"/>
      <c r="AC30" s="62"/>
      <c r="AW30" s="2"/>
      <c r="BE30" s="3"/>
    </row>
    <row r="31" spans="1:58" ht="27" thickBot="1">
      <c r="A31" s="185">
        <v>26</v>
      </c>
      <c r="B31" s="200">
        <v>9</v>
      </c>
      <c r="C31" s="200">
        <v>8</v>
      </c>
      <c r="D31" s="200">
        <v>8</v>
      </c>
      <c r="E31" s="200">
        <v>8</v>
      </c>
      <c r="F31" s="200">
        <v>9</v>
      </c>
      <c r="G31" s="200">
        <v>8</v>
      </c>
      <c r="H31" s="200">
        <v>9</v>
      </c>
      <c r="I31" s="200">
        <v>9</v>
      </c>
      <c r="J31" s="200">
        <v>8</v>
      </c>
      <c r="K31" s="200">
        <v>8</v>
      </c>
      <c r="L31" s="200"/>
      <c r="M31" s="200"/>
      <c r="N31" s="200"/>
      <c r="O31" s="200"/>
      <c r="P31" s="200"/>
      <c r="Q31" s="183">
        <f t="shared" si="2"/>
        <v>84</v>
      </c>
      <c r="R31" s="186">
        <v>16</v>
      </c>
      <c r="V31" s="63"/>
      <c r="W31" s="64" t="s">
        <v>45</v>
      </c>
      <c r="X31" s="65"/>
      <c r="Y31" s="65"/>
      <c r="Z31" s="65"/>
      <c r="AA31" s="65"/>
      <c r="AB31" s="65"/>
      <c r="AC31" s="66"/>
      <c r="AW31" s="3"/>
      <c r="BE31" s="3"/>
    </row>
    <row r="32" spans="1:58" ht="27" thickBot="1">
      <c r="A32" s="185">
        <v>27</v>
      </c>
      <c r="B32" s="200">
        <v>8</v>
      </c>
      <c r="C32" s="200">
        <v>8</v>
      </c>
      <c r="D32" s="200">
        <v>8</v>
      </c>
      <c r="E32" s="200">
        <v>9</v>
      </c>
      <c r="F32" s="200">
        <v>9</v>
      </c>
      <c r="G32" s="200">
        <v>8</v>
      </c>
      <c r="H32" s="200">
        <v>8</v>
      </c>
      <c r="I32" s="200">
        <v>9</v>
      </c>
      <c r="J32" s="200">
        <v>8</v>
      </c>
      <c r="K32" s="200">
        <v>8</v>
      </c>
      <c r="L32" s="200"/>
      <c r="M32" s="200"/>
      <c r="N32" s="200"/>
      <c r="O32" s="200"/>
      <c r="P32" s="200"/>
      <c r="Q32" s="183">
        <f t="shared" si="2"/>
        <v>83</v>
      </c>
      <c r="R32" s="186">
        <v>17</v>
      </c>
      <c r="V32" s="2"/>
      <c r="W32" s="2"/>
      <c r="X32" s="2"/>
      <c r="Y32" s="2"/>
      <c r="Z32" s="2"/>
      <c r="AA32" s="2"/>
      <c r="AB32" s="3"/>
      <c r="AC32" s="3"/>
      <c r="AW32" s="3"/>
      <c r="BC32" s="2"/>
      <c r="BD32" s="2"/>
      <c r="BE32" s="2"/>
    </row>
    <row r="33" spans="1:57" ht="26.25">
      <c r="A33" s="185">
        <v>28</v>
      </c>
      <c r="B33" s="200">
        <v>7</v>
      </c>
      <c r="C33" s="200">
        <v>9</v>
      </c>
      <c r="D33" s="200">
        <v>7</v>
      </c>
      <c r="E33" s="200">
        <v>8</v>
      </c>
      <c r="F33" s="200">
        <v>9</v>
      </c>
      <c r="G33" s="200">
        <v>8</v>
      </c>
      <c r="H33" s="200">
        <v>11</v>
      </c>
      <c r="I33" s="200">
        <v>9</v>
      </c>
      <c r="J33" s="200">
        <v>9</v>
      </c>
      <c r="K33" s="200">
        <v>11</v>
      </c>
      <c r="L33" s="200"/>
      <c r="M33" s="200"/>
      <c r="N33" s="200"/>
      <c r="O33" s="200"/>
      <c r="P33" s="200"/>
      <c r="Q33" s="183">
        <f t="shared" si="2"/>
        <v>88</v>
      </c>
      <c r="R33" s="186">
        <v>19</v>
      </c>
      <c r="V33" s="58" t="s">
        <v>46</v>
      </c>
      <c r="W33" s="59"/>
      <c r="X33" s="59"/>
      <c r="Y33" s="59"/>
      <c r="Z33" s="59"/>
      <c r="AA33" s="59"/>
      <c r="AB33" s="59"/>
      <c r="AC33" s="60"/>
      <c r="AW33" s="3"/>
      <c r="AX33" s="2"/>
      <c r="AY33" s="2"/>
      <c r="AZ33" s="2"/>
      <c r="BA33" s="2"/>
      <c r="BB33" s="2"/>
      <c r="BC33" s="2"/>
      <c r="BD33" s="2"/>
      <c r="BE33" s="2"/>
    </row>
    <row r="34" spans="1:57" ht="26.25">
      <c r="A34" s="185">
        <v>29</v>
      </c>
      <c r="B34" s="200">
        <v>8</v>
      </c>
      <c r="C34" s="200">
        <v>8</v>
      </c>
      <c r="D34" s="200">
        <v>9</v>
      </c>
      <c r="E34" s="200">
        <v>8</v>
      </c>
      <c r="F34" s="200">
        <v>8</v>
      </c>
      <c r="G34" s="200">
        <v>8</v>
      </c>
      <c r="H34" s="200">
        <v>10</v>
      </c>
      <c r="I34" s="200">
        <v>8</v>
      </c>
      <c r="J34" s="200">
        <v>8</v>
      </c>
      <c r="K34" s="200">
        <v>9</v>
      </c>
      <c r="L34" s="200"/>
      <c r="M34" s="200"/>
      <c r="N34" s="200"/>
      <c r="O34" s="200"/>
      <c r="P34" s="200"/>
      <c r="Q34" s="183">
        <f t="shared" si="2"/>
        <v>84</v>
      </c>
      <c r="R34" s="186">
        <v>17</v>
      </c>
      <c r="V34" s="61"/>
      <c r="W34" s="6" t="s">
        <v>47</v>
      </c>
      <c r="X34" s="6"/>
      <c r="Y34" s="6"/>
      <c r="Z34" s="6"/>
      <c r="AA34" s="6"/>
      <c r="AB34" s="6"/>
      <c r="AC34" s="62"/>
      <c r="AW34" s="3"/>
      <c r="AX34" s="3"/>
      <c r="AY34" s="3"/>
      <c r="AZ34" s="3"/>
      <c r="BA34" s="3"/>
      <c r="BB34" s="3"/>
      <c r="BC34" s="3"/>
      <c r="BD34" s="3"/>
      <c r="BE34" s="3"/>
    </row>
    <row r="35" spans="1:57" ht="26.25">
      <c r="A35" s="185">
        <v>30</v>
      </c>
      <c r="B35" s="200">
        <v>7</v>
      </c>
      <c r="C35" s="200">
        <v>9</v>
      </c>
      <c r="D35" s="200">
        <v>8</v>
      </c>
      <c r="E35" s="200">
        <v>9</v>
      </c>
      <c r="F35" s="200">
        <v>8</v>
      </c>
      <c r="G35" s="200">
        <v>8</v>
      </c>
      <c r="H35" s="200">
        <v>10</v>
      </c>
      <c r="I35" s="200">
        <v>9</v>
      </c>
      <c r="J35" s="200">
        <v>9</v>
      </c>
      <c r="K35" s="200">
        <v>8</v>
      </c>
      <c r="L35" s="200"/>
      <c r="M35" s="200"/>
      <c r="N35" s="200"/>
      <c r="O35" s="200"/>
      <c r="P35" s="200"/>
      <c r="Q35" s="183">
        <f t="shared" si="2"/>
        <v>85</v>
      </c>
      <c r="R35" s="186">
        <v>16</v>
      </c>
      <c r="V35" s="61"/>
      <c r="W35" s="6" t="s">
        <v>76</v>
      </c>
      <c r="X35" s="6"/>
      <c r="Y35" s="6"/>
      <c r="Z35" s="6"/>
      <c r="AA35" s="6"/>
      <c r="AB35" s="6"/>
      <c r="AC35" s="62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27" thickBot="1">
      <c r="A36" s="185">
        <v>31</v>
      </c>
      <c r="B36" s="200">
        <v>7</v>
      </c>
      <c r="C36" s="200">
        <v>7</v>
      </c>
      <c r="D36" s="200">
        <v>8</v>
      </c>
      <c r="E36" s="200">
        <v>8</v>
      </c>
      <c r="F36" s="200">
        <v>9</v>
      </c>
      <c r="G36" s="200">
        <v>8</v>
      </c>
      <c r="H36" s="200">
        <v>10</v>
      </c>
      <c r="I36" s="200">
        <v>9</v>
      </c>
      <c r="J36" s="200">
        <v>10</v>
      </c>
      <c r="K36" s="200">
        <v>8</v>
      </c>
      <c r="L36" s="200"/>
      <c r="M36" s="200"/>
      <c r="N36" s="200"/>
      <c r="O36" s="200"/>
      <c r="P36" s="200"/>
      <c r="Q36" s="183">
        <f t="shared" si="2"/>
        <v>84</v>
      </c>
      <c r="R36" s="187">
        <v>16</v>
      </c>
      <c r="V36" s="63"/>
      <c r="W36" s="65" t="s">
        <v>77</v>
      </c>
      <c r="X36" s="65"/>
      <c r="Y36" s="65"/>
      <c r="Z36" s="65"/>
      <c r="AA36" s="65"/>
      <c r="AB36" s="65"/>
      <c r="AC36" s="66"/>
      <c r="AO36" s="2"/>
      <c r="AP36" s="2"/>
      <c r="AQ36" s="6"/>
      <c r="AR36" s="6"/>
      <c r="AS36" s="6"/>
      <c r="AT36" s="6"/>
      <c r="AU36" s="7"/>
      <c r="AV36" s="7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27" thickBot="1">
      <c r="A37" s="185">
        <v>32</v>
      </c>
      <c r="B37" s="200">
        <v>8</v>
      </c>
      <c r="C37" s="200">
        <v>7</v>
      </c>
      <c r="D37" s="200">
        <v>9</v>
      </c>
      <c r="E37" s="200">
        <v>8</v>
      </c>
      <c r="F37" s="200">
        <v>10</v>
      </c>
      <c r="G37" s="200">
        <v>8</v>
      </c>
      <c r="H37" s="200">
        <v>12</v>
      </c>
      <c r="I37" s="200">
        <v>9</v>
      </c>
      <c r="J37" s="200">
        <v>10</v>
      </c>
      <c r="K37" s="200">
        <v>9</v>
      </c>
      <c r="L37" s="200"/>
      <c r="M37" s="200"/>
      <c r="N37" s="200"/>
      <c r="O37" s="200"/>
      <c r="P37" s="200"/>
      <c r="Q37" s="183">
        <f t="shared" si="2"/>
        <v>90</v>
      </c>
      <c r="R37" s="187">
        <v>17</v>
      </c>
      <c r="AO37" s="2"/>
      <c r="AQ37" s="6"/>
      <c r="AR37" s="6"/>
      <c r="AS37" s="6"/>
      <c r="AT37" s="6"/>
      <c r="AU37" s="7"/>
      <c r="AV37" s="7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26.25">
      <c r="A38" s="185">
        <v>33</v>
      </c>
      <c r="B38" s="200">
        <v>8</v>
      </c>
      <c r="C38" s="200">
        <v>7</v>
      </c>
      <c r="D38" s="200">
        <v>8</v>
      </c>
      <c r="E38" s="200">
        <v>7</v>
      </c>
      <c r="F38" s="200">
        <v>8</v>
      </c>
      <c r="G38" s="200">
        <v>8</v>
      </c>
      <c r="H38" s="200">
        <v>11</v>
      </c>
      <c r="I38" s="200">
        <v>8</v>
      </c>
      <c r="J38" s="200">
        <v>10</v>
      </c>
      <c r="K38" s="200">
        <v>8</v>
      </c>
      <c r="L38" s="200"/>
      <c r="M38" s="200"/>
      <c r="N38" s="200"/>
      <c r="O38" s="200"/>
      <c r="P38" s="200"/>
      <c r="Q38" s="183">
        <f t="shared" si="2"/>
        <v>83</v>
      </c>
      <c r="R38" s="187">
        <v>18</v>
      </c>
      <c r="V38" s="67" t="s">
        <v>71</v>
      </c>
      <c r="W38" s="68"/>
      <c r="X38" s="68"/>
      <c r="Y38" s="68"/>
      <c r="Z38" s="68"/>
      <c r="AA38" s="68"/>
      <c r="AB38" s="68"/>
      <c r="AC38" s="69"/>
      <c r="AX38" s="2"/>
      <c r="AY38" s="2"/>
      <c r="AZ38" s="2"/>
      <c r="BA38" s="2"/>
      <c r="BB38" s="2"/>
      <c r="BC38" s="2"/>
      <c r="BD38" s="2"/>
      <c r="BE38" s="2"/>
    </row>
    <row r="39" spans="1:57" ht="26.25">
      <c r="A39" s="185">
        <v>34</v>
      </c>
      <c r="B39" s="200">
        <v>7</v>
      </c>
      <c r="C39" s="200">
        <v>7</v>
      </c>
      <c r="D39" s="200">
        <v>8</v>
      </c>
      <c r="E39" s="200">
        <v>9</v>
      </c>
      <c r="F39" s="200">
        <v>8</v>
      </c>
      <c r="G39" s="200">
        <v>8</v>
      </c>
      <c r="H39" s="200">
        <v>9</v>
      </c>
      <c r="I39" s="200">
        <v>9</v>
      </c>
      <c r="J39" s="200">
        <v>10</v>
      </c>
      <c r="K39" s="200">
        <v>8</v>
      </c>
      <c r="L39" s="200"/>
      <c r="M39" s="200"/>
      <c r="N39" s="200"/>
      <c r="O39" s="200"/>
      <c r="P39" s="200"/>
      <c r="Q39" s="183">
        <f t="shared" si="2"/>
        <v>83</v>
      </c>
      <c r="R39" s="187">
        <v>17</v>
      </c>
      <c r="V39" s="57"/>
      <c r="W39" s="6" t="s">
        <v>72</v>
      </c>
      <c r="X39" s="16"/>
      <c r="AC39" s="50"/>
      <c r="AR39" s="16"/>
      <c r="AS39" s="16"/>
      <c r="AT39" s="16"/>
      <c r="AU39" s="16"/>
      <c r="AV39" s="16"/>
      <c r="AX39" s="3"/>
      <c r="AY39" s="3"/>
      <c r="AZ39" s="3"/>
      <c r="BA39" s="3"/>
      <c r="BB39" s="3"/>
      <c r="BC39" s="3"/>
      <c r="BD39" s="3"/>
      <c r="BE39" s="3"/>
    </row>
    <row r="40" spans="1:57" ht="26.25">
      <c r="A40" s="185">
        <v>35</v>
      </c>
      <c r="B40" s="200">
        <v>9</v>
      </c>
      <c r="C40" s="200">
        <v>8</v>
      </c>
      <c r="D40" s="200">
        <v>7</v>
      </c>
      <c r="E40" s="200">
        <v>8</v>
      </c>
      <c r="F40" s="200">
        <v>9</v>
      </c>
      <c r="G40" s="200">
        <v>8</v>
      </c>
      <c r="H40" s="200">
        <v>10</v>
      </c>
      <c r="I40" s="200">
        <v>10</v>
      </c>
      <c r="J40" s="200">
        <v>8</v>
      </c>
      <c r="K40" s="200">
        <v>10</v>
      </c>
      <c r="L40" s="200"/>
      <c r="M40" s="200"/>
      <c r="N40" s="200"/>
      <c r="O40" s="200"/>
      <c r="P40" s="200"/>
      <c r="Q40" s="183">
        <f t="shared" si="2"/>
        <v>87</v>
      </c>
      <c r="R40" s="187">
        <v>16</v>
      </c>
      <c r="V40" s="57"/>
      <c r="W40" s="16" t="s">
        <v>73</v>
      </c>
      <c r="X40" s="16"/>
      <c r="AC40" s="50"/>
      <c r="AR40" s="16"/>
      <c r="AS40" s="16"/>
      <c r="AT40" s="16"/>
      <c r="AU40" s="16"/>
      <c r="AV40" s="16"/>
      <c r="AX40" s="3"/>
      <c r="AY40" s="3"/>
      <c r="AZ40" s="3"/>
      <c r="BA40" s="3"/>
      <c r="BB40" s="3"/>
      <c r="BC40" s="3"/>
      <c r="BD40" s="3"/>
      <c r="BE40" s="3"/>
    </row>
    <row r="41" spans="1:57" ht="26.25">
      <c r="A41" s="185">
        <v>36</v>
      </c>
      <c r="B41" s="200">
        <v>10</v>
      </c>
      <c r="C41" s="200">
        <v>8</v>
      </c>
      <c r="D41" s="200">
        <v>7</v>
      </c>
      <c r="E41" s="200">
        <v>8</v>
      </c>
      <c r="F41" s="200">
        <v>8</v>
      </c>
      <c r="G41" s="200">
        <v>10</v>
      </c>
      <c r="H41" s="200">
        <v>11</v>
      </c>
      <c r="I41" s="200">
        <v>8</v>
      </c>
      <c r="J41" s="200">
        <v>8</v>
      </c>
      <c r="K41" s="200">
        <v>10</v>
      </c>
      <c r="L41" s="200"/>
      <c r="M41" s="200"/>
      <c r="N41" s="200"/>
      <c r="O41" s="200"/>
      <c r="P41" s="200"/>
      <c r="Q41" s="183">
        <f t="shared" si="2"/>
        <v>88</v>
      </c>
      <c r="R41" s="187">
        <v>16</v>
      </c>
      <c r="V41" s="57"/>
      <c r="W41" s="16" t="s">
        <v>74</v>
      </c>
      <c r="X41" s="16"/>
      <c r="AC41" s="50"/>
      <c r="AR41" s="16"/>
      <c r="AS41" s="16"/>
      <c r="AT41" s="16"/>
      <c r="AU41" s="16"/>
      <c r="AV41" s="16"/>
      <c r="AX41" s="3"/>
      <c r="AY41" s="3"/>
      <c r="AZ41" s="3"/>
      <c r="BA41" s="3"/>
      <c r="BB41" s="3"/>
      <c r="BC41" s="3"/>
      <c r="BD41" s="3"/>
      <c r="BE41" s="3"/>
    </row>
    <row r="42" spans="1:57" ht="27" thickBot="1">
      <c r="A42" s="185">
        <v>37</v>
      </c>
      <c r="B42" s="200">
        <v>9</v>
      </c>
      <c r="C42" s="200">
        <v>8</v>
      </c>
      <c r="D42" s="200">
        <v>10</v>
      </c>
      <c r="E42" s="200">
        <v>9</v>
      </c>
      <c r="F42" s="200">
        <v>8</v>
      </c>
      <c r="G42" s="200">
        <v>9</v>
      </c>
      <c r="H42" s="200">
        <v>8</v>
      </c>
      <c r="I42" s="200">
        <v>9</v>
      </c>
      <c r="J42" s="200">
        <v>8</v>
      </c>
      <c r="K42" s="200">
        <v>10</v>
      </c>
      <c r="L42" s="200"/>
      <c r="M42" s="200"/>
      <c r="N42" s="200"/>
      <c r="O42" s="200"/>
      <c r="P42" s="200"/>
      <c r="Q42" s="183">
        <f t="shared" si="2"/>
        <v>88</v>
      </c>
      <c r="R42" s="187">
        <v>17</v>
      </c>
      <c r="V42" s="53"/>
      <c r="W42" s="70" t="s">
        <v>75</v>
      </c>
      <c r="X42" s="70"/>
      <c r="Y42" s="51"/>
      <c r="Z42" s="51"/>
      <c r="AA42" s="51"/>
      <c r="AB42" s="51"/>
      <c r="AC42" s="54"/>
      <c r="AR42" s="16"/>
      <c r="AS42" s="16"/>
      <c r="AT42" s="16"/>
      <c r="AU42" s="16"/>
      <c r="AV42" s="16"/>
      <c r="AX42" s="3"/>
      <c r="AY42" s="3"/>
      <c r="AZ42" s="3"/>
      <c r="BA42" s="3"/>
      <c r="BB42" s="3"/>
      <c r="BC42" s="3"/>
      <c r="BD42" s="3"/>
      <c r="BE42" s="3"/>
    </row>
    <row r="43" spans="1:57" ht="26.25">
      <c r="A43" s="185">
        <v>38</v>
      </c>
      <c r="B43" s="200">
        <v>7</v>
      </c>
      <c r="C43" s="200">
        <v>7</v>
      </c>
      <c r="D43" s="200">
        <v>9</v>
      </c>
      <c r="E43" s="200">
        <v>8</v>
      </c>
      <c r="F43" s="200">
        <v>8</v>
      </c>
      <c r="G43" s="200">
        <v>10</v>
      </c>
      <c r="H43" s="200">
        <v>12</v>
      </c>
      <c r="I43" s="200">
        <v>10</v>
      </c>
      <c r="J43" s="200">
        <v>10</v>
      </c>
      <c r="K43" s="200">
        <v>9</v>
      </c>
      <c r="L43" s="200"/>
      <c r="M43" s="200"/>
      <c r="N43" s="200"/>
      <c r="O43" s="200"/>
      <c r="P43" s="200"/>
      <c r="Q43" s="183">
        <f t="shared" si="2"/>
        <v>90</v>
      </c>
      <c r="R43" s="187">
        <v>18</v>
      </c>
      <c r="AP43" s="16"/>
      <c r="AQ43" s="16"/>
      <c r="AR43" s="16"/>
      <c r="AS43" s="16"/>
      <c r="AT43" s="16"/>
      <c r="AU43" s="16"/>
      <c r="AV43" s="16"/>
      <c r="AX43" s="3"/>
      <c r="AY43" s="3"/>
      <c r="AZ43" s="3"/>
      <c r="BA43" s="3"/>
      <c r="BB43" s="3"/>
      <c r="BC43" s="3"/>
      <c r="BD43" s="3"/>
      <c r="BE43" s="3"/>
    </row>
    <row r="44" spans="1:57" ht="26.25">
      <c r="A44" s="185">
        <v>39</v>
      </c>
      <c r="B44" s="200">
        <v>8</v>
      </c>
      <c r="C44" s="200">
        <v>7</v>
      </c>
      <c r="D44" s="200">
        <v>8</v>
      </c>
      <c r="E44" s="200">
        <v>9</v>
      </c>
      <c r="F44" s="200">
        <v>8</v>
      </c>
      <c r="G44" s="200">
        <v>8</v>
      </c>
      <c r="H44" s="200">
        <v>10</v>
      </c>
      <c r="I44" s="200">
        <v>10</v>
      </c>
      <c r="J44" s="200">
        <v>10</v>
      </c>
      <c r="K44" s="200">
        <v>8</v>
      </c>
      <c r="L44" s="200"/>
      <c r="M44" s="200"/>
      <c r="N44" s="200"/>
      <c r="O44" s="200"/>
      <c r="P44" s="200"/>
      <c r="Q44" s="183">
        <f t="shared" si="2"/>
        <v>86</v>
      </c>
      <c r="R44" s="187">
        <v>17</v>
      </c>
      <c r="AX44" s="3"/>
      <c r="AY44" s="3"/>
      <c r="AZ44" s="3"/>
      <c r="BA44" s="3"/>
      <c r="BB44" s="3"/>
      <c r="BC44" s="3"/>
      <c r="BD44" s="3"/>
      <c r="BE44" s="3"/>
    </row>
    <row r="45" spans="1:57" ht="26.25">
      <c r="A45" s="33">
        <v>40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48" t="str">
        <f t="shared" si="2"/>
        <v/>
      </c>
      <c r="R45" s="49"/>
      <c r="V45" s="259" t="s">
        <v>87</v>
      </c>
      <c r="W45" s="258"/>
      <c r="X45" s="258"/>
      <c r="Y45" s="258"/>
      <c r="Z45" s="23"/>
      <c r="AX45" s="3"/>
      <c r="AY45" s="3"/>
      <c r="AZ45" s="3"/>
      <c r="BA45" s="3"/>
      <c r="BB45" s="3"/>
      <c r="BC45" s="3"/>
      <c r="BD45" s="3"/>
      <c r="BE45" s="3"/>
    </row>
    <row r="46" spans="1:57" ht="26.25">
      <c r="A46" s="33">
        <v>41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8" t="str">
        <f t="shared" si="2"/>
        <v/>
      </c>
      <c r="R46" s="49"/>
    </row>
    <row r="47" spans="1:57" ht="26.25">
      <c r="A47" s="33">
        <v>42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8" t="str">
        <f t="shared" si="2"/>
        <v/>
      </c>
      <c r="R47" s="49"/>
    </row>
    <row r="48" spans="1:57" ht="26.25">
      <c r="A48" s="33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8" t="str">
        <f t="shared" si="2"/>
        <v/>
      </c>
      <c r="R48" s="49"/>
    </row>
    <row r="49" spans="1:18" ht="26.25">
      <c r="A49" s="33">
        <v>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8" t="str">
        <f t="shared" si="2"/>
        <v/>
      </c>
      <c r="R49" s="49"/>
    </row>
    <row r="50" spans="1:18" ht="26.25">
      <c r="A50" s="33">
        <v>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8" t="str">
        <f t="shared" si="2"/>
        <v/>
      </c>
      <c r="R50" s="49"/>
    </row>
    <row r="51" spans="1:18" ht="26.25">
      <c r="A51" s="33">
        <v>46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8" t="str">
        <f t="shared" si="2"/>
        <v/>
      </c>
      <c r="R51" s="49"/>
    </row>
    <row r="52" spans="1:18" ht="26.25">
      <c r="A52" s="33">
        <v>47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8" t="str">
        <f t="shared" si="2"/>
        <v/>
      </c>
      <c r="R52" s="49"/>
    </row>
    <row r="53" spans="1:18" ht="26.25">
      <c r="A53" s="33">
        <v>48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8" t="str">
        <f t="shared" si="2"/>
        <v/>
      </c>
      <c r="R53" s="49"/>
    </row>
    <row r="54" spans="1:18" ht="26.25">
      <c r="A54" s="33">
        <v>49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8" t="str">
        <f t="shared" si="2"/>
        <v/>
      </c>
      <c r="R54" s="49"/>
    </row>
    <row r="55" spans="1:18" ht="26.25">
      <c r="A55" s="33">
        <v>50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8" t="str">
        <f t="shared" si="2"/>
        <v/>
      </c>
      <c r="R55" s="49"/>
    </row>
    <row r="56" spans="1:18" ht="26.25">
      <c r="A56" s="33">
        <v>51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8" t="str">
        <f t="shared" si="2"/>
        <v/>
      </c>
      <c r="R56" s="49"/>
    </row>
    <row r="57" spans="1:18" ht="26.25">
      <c r="A57" s="33">
        <v>52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8" t="str">
        <f t="shared" si="2"/>
        <v/>
      </c>
      <c r="R57" s="49"/>
    </row>
    <row r="58" spans="1:18" ht="26.25">
      <c r="A58" s="33">
        <v>53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8" t="str">
        <f t="shared" si="2"/>
        <v/>
      </c>
      <c r="R58" s="49"/>
    </row>
    <row r="59" spans="1:18" ht="26.25">
      <c r="A59" s="33">
        <v>54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8" t="str">
        <f t="shared" si="2"/>
        <v/>
      </c>
      <c r="R59" s="49"/>
    </row>
    <row r="60" spans="1:18" ht="26.25">
      <c r="A60" s="33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8" t="str">
        <f t="shared" si="2"/>
        <v/>
      </c>
      <c r="R60" s="49"/>
    </row>
    <row r="61" spans="1:18" ht="26.25">
      <c r="A61" s="33">
        <v>56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8" t="str">
        <f t="shared" si="2"/>
        <v/>
      </c>
      <c r="R61" s="49"/>
    </row>
    <row r="62" spans="1:18" ht="26.25">
      <c r="A62" s="33">
        <v>57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8" t="str">
        <f t="shared" si="2"/>
        <v/>
      </c>
      <c r="R62" s="49"/>
    </row>
    <row r="63" spans="1:18" ht="26.25">
      <c r="A63" s="33">
        <v>58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8" t="str">
        <f t="shared" si="2"/>
        <v/>
      </c>
      <c r="R63" s="49"/>
    </row>
    <row r="64" spans="1:18" ht="26.25">
      <c r="A64" s="33">
        <v>59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8" t="str">
        <f t="shared" si="2"/>
        <v/>
      </c>
      <c r="R64" s="49"/>
    </row>
    <row r="65" spans="1:18" ht="26.25">
      <c r="A65" s="33">
        <v>60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8" t="str">
        <f>IF(COUNT(B65:P65)=0,"",SUM(B65:P65))</f>
        <v/>
      </c>
      <c r="R65" s="49"/>
    </row>
    <row r="66" spans="1:18" ht="26.25">
      <c r="A66" s="33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8" t="str">
        <f t="shared" ref="Q66:Q105" si="7">IF(COUNT(B66:P66)=0,"",SUM(B66:P66))</f>
        <v/>
      </c>
      <c r="R66" s="49"/>
    </row>
    <row r="67" spans="1:18" ht="26.25">
      <c r="A67" s="33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8" t="str">
        <f t="shared" si="7"/>
        <v/>
      </c>
      <c r="R67" s="49"/>
    </row>
    <row r="68" spans="1:18" ht="26.25">
      <c r="A68" s="33">
        <v>63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8" t="str">
        <f t="shared" si="7"/>
        <v/>
      </c>
      <c r="R68" s="49"/>
    </row>
    <row r="69" spans="1:18" ht="26.25">
      <c r="A69" s="33">
        <v>64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8" t="str">
        <f t="shared" si="7"/>
        <v/>
      </c>
      <c r="R69" s="49"/>
    </row>
    <row r="70" spans="1:18" ht="26.25">
      <c r="A70" s="33">
        <v>65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8" t="str">
        <f t="shared" si="7"/>
        <v/>
      </c>
      <c r="R70" s="49"/>
    </row>
    <row r="71" spans="1:18" ht="26.25">
      <c r="A71" s="33">
        <v>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8" t="str">
        <f t="shared" si="7"/>
        <v/>
      </c>
      <c r="R71" s="49"/>
    </row>
    <row r="72" spans="1:18" ht="26.25">
      <c r="A72" s="33">
        <v>67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8" t="str">
        <f t="shared" si="7"/>
        <v/>
      </c>
      <c r="R72" s="49"/>
    </row>
    <row r="73" spans="1:18" ht="26.25">
      <c r="A73" s="33">
        <v>68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8" t="str">
        <f t="shared" si="7"/>
        <v/>
      </c>
      <c r="R73" s="49"/>
    </row>
    <row r="74" spans="1:18" ht="26.25">
      <c r="A74" s="33">
        <v>69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8" t="str">
        <f t="shared" si="7"/>
        <v/>
      </c>
      <c r="R74" s="49"/>
    </row>
    <row r="75" spans="1:18" ht="26.25">
      <c r="A75" s="33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8" t="str">
        <f t="shared" si="7"/>
        <v/>
      </c>
      <c r="R75" s="49"/>
    </row>
    <row r="76" spans="1:18" ht="26.25">
      <c r="A76" s="33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8" t="str">
        <f t="shared" si="7"/>
        <v/>
      </c>
      <c r="R76" s="49"/>
    </row>
    <row r="77" spans="1:18" ht="26.25">
      <c r="A77" s="33">
        <v>72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8" t="str">
        <f t="shared" si="7"/>
        <v/>
      </c>
      <c r="R77" s="49"/>
    </row>
    <row r="78" spans="1:18" ht="26.25">
      <c r="A78" s="33">
        <v>73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8" t="str">
        <f t="shared" si="7"/>
        <v/>
      </c>
      <c r="R78" s="49"/>
    </row>
    <row r="79" spans="1:18" ht="26.25">
      <c r="A79" s="33">
        <v>74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8" t="str">
        <f t="shared" si="7"/>
        <v/>
      </c>
      <c r="R79" s="49"/>
    </row>
    <row r="80" spans="1:18" ht="26.25">
      <c r="A80" s="33">
        <v>75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8" t="str">
        <f t="shared" si="7"/>
        <v/>
      </c>
      <c r="R80" s="49"/>
    </row>
    <row r="81" spans="1:18" ht="26.25">
      <c r="A81" s="33">
        <v>76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8" t="str">
        <f t="shared" si="7"/>
        <v/>
      </c>
      <c r="R81" s="49"/>
    </row>
    <row r="82" spans="1:18" ht="26.25">
      <c r="A82" s="33">
        <v>77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8" t="str">
        <f t="shared" si="7"/>
        <v/>
      </c>
      <c r="R82" s="49"/>
    </row>
    <row r="83" spans="1:18" ht="26.25">
      <c r="A83" s="33">
        <v>78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8" t="str">
        <f t="shared" si="7"/>
        <v/>
      </c>
      <c r="R83" s="49"/>
    </row>
    <row r="84" spans="1:18" ht="26.25">
      <c r="A84" s="33">
        <v>79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8" t="str">
        <f t="shared" si="7"/>
        <v/>
      </c>
      <c r="R84" s="49"/>
    </row>
    <row r="85" spans="1:18" ht="26.25">
      <c r="A85" s="33">
        <v>80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8" t="str">
        <f t="shared" si="7"/>
        <v/>
      </c>
      <c r="R85" s="49"/>
    </row>
    <row r="86" spans="1:18" ht="26.25">
      <c r="A86" s="33">
        <v>81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8" t="str">
        <f t="shared" si="7"/>
        <v/>
      </c>
      <c r="R86" s="49"/>
    </row>
    <row r="87" spans="1:18" ht="26.25">
      <c r="A87" s="33">
        <v>82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8" t="str">
        <f t="shared" si="7"/>
        <v/>
      </c>
      <c r="R87" s="49"/>
    </row>
    <row r="88" spans="1:18" ht="26.25">
      <c r="A88" s="33">
        <v>83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8" t="str">
        <f t="shared" si="7"/>
        <v/>
      </c>
      <c r="R88" s="49"/>
    </row>
    <row r="89" spans="1:18" ht="26.25">
      <c r="A89" s="33">
        <v>84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8" t="str">
        <f t="shared" si="7"/>
        <v/>
      </c>
      <c r="R89" s="49"/>
    </row>
    <row r="90" spans="1:18" ht="26.25">
      <c r="A90" s="33">
        <v>85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8" t="str">
        <f t="shared" si="7"/>
        <v/>
      </c>
      <c r="R90" s="49"/>
    </row>
    <row r="91" spans="1:18" ht="26.25">
      <c r="A91" s="33">
        <v>86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8" t="str">
        <f t="shared" si="7"/>
        <v/>
      </c>
      <c r="R91" s="49"/>
    </row>
    <row r="92" spans="1:18" ht="26.25">
      <c r="A92" s="33">
        <v>87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8" t="str">
        <f t="shared" si="7"/>
        <v/>
      </c>
      <c r="R92" s="49"/>
    </row>
    <row r="93" spans="1:18" ht="26.25">
      <c r="A93" s="33">
        <v>88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8" t="str">
        <f t="shared" si="7"/>
        <v/>
      </c>
      <c r="R93" s="49"/>
    </row>
    <row r="94" spans="1:18" ht="26.25">
      <c r="A94" s="33">
        <v>89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8" t="str">
        <f t="shared" si="7"/>
        <v/>
      </c>
      <c r="R94" s="49"/>
    </row>
    <row r="95" spans="1:18" ht="26.25">
      <c r="A95" s="33">
        <v>90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8" t="str">
        <f t="shared" si="7"/>
        <v/>
      </c>
      <c r="R95" s="49"/>
    </row>
    <row r="96" spans="1:18" ht="26.25">
      <c r="A96" s="33">
        <v>91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8" t="str">
        <f t="shared" si="7"/>
        <v/>
      </c>
      <c r="R96" s="49"/>
    </row>
    <row r="97" spans="1:18" ht="26.25">
      <c r="A97" s="33">
        <v>92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8" t="str">
        <f t="shared" si="7"/>
        <v/>
      </c>
      <c r="R97" s="49"/>
    </row>
    <row r="98" spans="1:18" ht="26.25">
      <c r="A98" s="33">
        <v>93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8" t="str">
        <f t="shared" si="7"/>
        <v/>
      </c>
      <c r="R98" s="49"/>
    </row>
    <row r="99" spans="1:18" ht="26.25">
      <c r="A99" s="33">
        <v>94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8" t="str">
        <f t="shared" si="7"/>
        <v/>
      </c>
      <c r="R99" s="49"/>
    </row>
    <row r="100" spans="1:18" ht="26.25">
      <c r="A100" s="33">
        <v>95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8" t="str">
        <f t="shared" si="7"/>
        <v/>
      </c>
      <c r="R100" s="49"/>
    </row>
    <row r="101" spans="1:18" ht="26.25">
      <c r="A101" s="33">
        <v>96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8" t="str">
        <f t="shared" si="7"/>
        <v/>
      </c>
      <c r="R101" s="49"/>
    </row>
    <row r="102" spans="1:18" ht="26.25">
      <c r="A102" s="33">
        <v>97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8" t="str">
        <f t="shared" si="7"/>
        <v/>
      </c>
      <c r="R102" s="49"/>
    </row>
    <row r="103" spans="1:18" ht="26.25">
      <c r="A103" s="33">
        <v>98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8" t="str">
        <f t="shared" si="7"/>
        <v/>
      </c>
      <c r="R103" s="49"/>
    </row>
    <row r="104" spans="1:18" ht="26.25">
      <c r="A104" s="33">
        <v>99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8" t="str">
        <f>IF(COUNT(B104:P104)=0,"",SUM(B104:P104))</f>
        <v/>
      </c>
      <c r="R104" s="49"/>
    </row>
    <row r="105" spans="1:18" ht="26.25">
      <c r="A105" s="33">
        <v>100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8" t="str">
        <f t="shared" si="7"/>
        <v/>
      </c>
      <c r="R105" s="49"/>
    </row>
    <row r="106" spans="1:18" ht="26.25">
      <c r="A106" s="43" t="s">
        <v>22</v>
      </c>
      <c r="B106" s="33">
        <f>SUM(B5:B105)</f>
        <v>324</v>
      </c>
      <c r="C106" s="33">
        <f t="shared" ref="C106:P106" si="8">SUM(C5:C105)</f>
        <v>331</v>
      </c>
      <c r="D106" s="33">
        <f t="shared" si="8"/>
        <v>335</v>
      </c>
      <c r="E106" s="33">
        <f t="shared" si="8"/>
        <v>329</v>
      </c>
      <c r="F106" s="33">
        <f t="shared" si="8"/>
        <v>340</v>
      </c>
      <c r="G106" s="33">
        <f t="shared" si="8"/>
        <v>343</v>
      </c>
      <c r="H106" s="33">
        <f t="shared" si="8"/>
        <v>394</v>
      </c>
      <c r="I106" s="33">
        <f t="shared" si="8"/>
        <v>353</v>
      </c>
      <c r="J106" s="33">
        <f t="shared" si="8"/>
        <v>339</v>
      </c>
      <c r="K106" s="33">
        <f t="shared" si="8"/>
        <v>371</v>
      </c>
      <c r="L106" s="33">
        <f t="shared" si="8"/>
        <v>0</v>
      </c>
      <c r="M106" s="33">
        <f t="shared" si="8"/>
        <v>0</v>
      </c>
      <c r="N106" s="33">
        <f t="shared" si="8"/>
        <v>0</v>
      </c>
      <c r="O106" s="33">
        <f t="shared" si="8"/>
        <v>0</v>
      </c>
      <c r="P106" s="33">
        <f t="shared" si="8"/>
        <v>0</v>
      </c>
      <c r="Q106" s="33">
        <f>SUM(B106:P106)</f>
        <v>3459</v>
      </c>
      <c r="R106" s="33">
        <f>SUM(R6:R105)</f>
        <v>648</v>
      </c>
    </row>
    <row r="107" spans="1:18" ht="26.25">
      <c r="A107" s="44" t="s">
        <v>24</v>
      </c>
      <c r="B107" s="45">
        <f>AVERAGE(B5:B105)</f>
        <v>8.1</v>
      </c>
      <c r="C107" s="45">
        <f t="shared" ref="C107:P107" si="9">AVERAGE(C5:C105)</f>
        <v>8.2750000000000004</v>
      </c>
      <c r="D107" s="45">
        <f t="shared" si="9"/>
        <v>8.375</v>
      </c>
      <c r="E107" s="45">
        <f t="shared" si="9"/>
        <v>8.2249999999999996</v>
      </c>
      <c r="F107" s="45">
        <f t="shared" si="9"/>
        <v>8.5</v>
      </c>
      <c r="G107" s="45">
        <f t="shared" si="9"/>
        <v>8.5749999999999993</v>
      </c>
      <c r="H107" s="45">
        <f t="shared" si="9"/>
        <v>9.85</v>
      </c>
      <c r="I107" s="45">
        <f t="shared" si="9"/>
        <v>8.8249999999999993</v>
      </c>
      <c r="J107" s="45">
        <f t="shared" si="9"/>
        <v>8.4749999999999996</v>
      </c>
      <c r="K107" s="45">
        <f t="shared" si="9"/>
        <v>9.2750000000000004</v>
      </c>
      <c r="L107" s="45" t="e">
        <f t="shared" si="9"/>
        <v>#DIV/0!</v>
      </c>
      <c r="M107" s="45" t="e">
        <f t="shared" si="9"/>
        <v>#DIV/0!</v>
      </c>
      <c r="N107" s="45" t="e">
        <f t="shared" si="9"/>
        <v>#DIV/0!</v>
      </c>
      <c r="O107" s="45" t="e">
        <f t="shared" si="9"/>
        <v>#DIV/0!</v>
      </c>
      <c r="P107" s="45" t="e">
        <f t="shared" si="9"/>
        <v>#DIV/0!</v>
      </c>
      <c r="Q107" s="45">
        <f>AVERAGE(Q6:Q105)</f>
        <v>85.948717948717942</v>
      </c>
      <c r="R107" s="45">
        <f>AVERAGE(R5:R105)</f>
        <v>16.7</v>
      </c>
    </row>
    <row r="108" spans="1:18" ht="26.25">
      <c r="A108" s="44" t="s">
        <v>25</v>
      </c>
      <c r="B108" s="45">
        <f>_xlfn.STDEV.S(B5:B105)</f>
        <v>0.81019149366693355</v>
      </c>
      <c r="C108" s="45">
        <f t="shared" ref="C108:P108" si="10">_xlfn.STDEV.S(C5:C105)</f>
        <v>0.96043526457325334</v>
      </c>
      <c r="D108" s="45">
        <f t="shared" si="10"/>
        <v>0.74032217518923682</v>
      </c>
      <c r="E108" s="45">
        <f t="shared" si="10"/>
        <v>0.65973965339094975</v>
      </c>
      <c r="F108" s="45">
        <f t="shared" si="10"/>
        <v>0.71611487403943286</v>
      </c>
      <c r="G108" s="45">
        <f t="shared" si="10"/>
        <v>0.74721705904866309</v>
      </c>
      <c r="H108" s="45">
        <f t="shared" si="10"/>
        <v>1.1668498024760767</v>
      </c>
      <c r="I108" s="45">
        <f t="shared" si="10"/>
        <v>0.67510682915315778</v>
      </c>
      <c r="J108" s="45">
        <f t="shared" si="10"/>
        <v>0.93335622682545161</v>
      </c>
      <c r="K108" s="45">
        <f t="shared" si="10"/>
        <v>1.3202078313465329</v>
      </c>
      <c r="L108" s="45" t="e">
        <f t="shared" si="10"/>
        <v>#DIV/0!</v>
      </c>
      <c r="M108" s="45" t="e">
        <f t="shared" si="10"/>
        <v>#DIV/0!</v>
      </c>
      <c r="N108" s="45" t="e">
        <f t="shared" si="10"/>
        <v>#DIV/0!</v>
      </c>
      <c r="O108" s="45" t="e">
        <f t="shared" si="10"/>
        <v>#DIV/0!</v>
      </c>
      <c r="P108" s="45" t="e">
        <f t="shared" si="10"/>
        <v>#DIV/0!</v>
      </c>
      <c r="Q108" s="45">
        <f>_xlfn.STDEV.S(B6:P105)</f>
        <v>0.96997302534478425</v>
      </c>
      <c r="R108" s="45">
        <f>_xlfn.STDEV.S(R6:R105)</f>
        <v>0.8148420775438836</v>
      </c>
    </row>
    <row r="109" spans="1:18" ht="26.25">
      <c r="A109" s="46" t="s">
        <v>26</v>
      </c>
      <c r="B109" s="26">
        <f t="shared" ref="B109:P109" si="11">IF(B106=0,0,B107/B5*100)</f>
        <v>81</v>
      </c>
      <c r="C109" s="26">
        <f t="shared" si="11"/>
        <v>75.227272727272734</v>
      </c>
      <c r="D109" s="26">
        <f t="shared" si="11"/>
        <v>83.75</v>
      </c>
      <c r="E109" s="26">
        <f t="shared" si="11"/>
        <v>82.25</v>
      </c>
      <c r="F109" s="26">
        <f t="shared" si="11"/>
        <v>77.272727272727266</v>
      </c>
      <c r="G109" s="26">
        <f t="shared" si="11"/>
        <v>85.75</v>
      </c>
      <c r="H109" s="26">
        <f t="shared" si="11"/>
        <v>75.769230769230774</v>
      </c>
      <c r="I109" s="26">
        <f t="shared" si="11"/>
        <v>88.25</v>
      </c>
      <c r="J109" s="26">
        <f t="shared" si="11"/>
        <v>84.749999999999986</v>
      </c>
      <c r="K109" s="26">
        <f t="shared" si="11"/>
        <v>77.291666666666671</v>
      </c>
      <c r="L109" s="26">
        <f t="shared" si="11"/>
        <v>0</v>
      </c>
      <c r="M109" s="26">
        <f t="shared" si="11"/>
        <v>0</v>
      </c>
      <c r="N109" s="26">
        <f t="shared" si="11"/>
        <v>0</v>
      </c>
      <c r="O109" s="26">
        <f t="shared" si="11"/>
        <v>0</v>
      </c>
      <c r="P109" s="26">
        <f t="shared" si="11"/>
        <v>0</v>
      </c>
      <c r="Q109" s="22">
        <f>Q107/Q5*100</f>
        <v>80.325904624970036</v>
      </c>
      <c r="R109" s="22">
        <f>R107/R5*100</f>
        <v>83.5</v>
      </c>
    </row>
    <row r="110" spans="1:18" ht="26.2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22" t="s">
        <v>49</v>
      </c>
      <c r="R110" s="22" t="s">
        <v>29</v>
      </c>
    </row>
  </sheetData>
  <mergeCells count="17">
    <mergeCell ref="BF24:BF25"/>
    <mergeCell ref="AG19:AK19"/>
    <mergeCell ref="AB19:AF19"/>
    <mergeCell ref="AB17:AK17"/>
    <mergeCell ref="W14:AG14"/>
    <mergeCell ref="V25:AC25"/>
    <mergeCell ref="AL3:AL4"/>
    <mergeCell ref="AK6:AL6"/>
    <mergeCell ref="U15:AK15"/>
    <mergeCell ref="U17:Z17"/>
    <mergeCell ref="V3:AJ3"/>
    <mergeCell ref="AK3:AK4"/>
    <mergeCell ref="A1:R1"/>
    <mergeCell ref="A2:R2"/>
    <mergeCell ref="B3:P3"/>
    <mergeCell ref="Q3:Q4"/>
    <mergeCell ref="R3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7DF0-4302-4DBF-A9B3-5AFF88200D60}">
  <sheetPr>
    <tabColor rgb="FF7030A0"/>
  </sheetPr>
  <dimension ref="A1:BB111"/>
  <sheetViews>
    <sheetView topLeftCell="X1" zoomScale="85" zoomScaleNormal="85" workbookViewId="0">
      <selection activeCell="AK31" sqref="AK31"/>
    </sheetView>
  </sheetViews>
  <sheetFormatPr defaultRowHeight="16.5"/>
  <cols>
    <col min="1" max="1" width="18.28515625" style="13" bestFit="1" customWidth="1"/>
    <col min="2" max="16" width="10.5703125" style="13" bestFit="1" customWidth="1"/>
    <col min="17" max="17" width="11" style="13" customWidth="1"/>
    <col min="18" max="18" width="7.85546875" style="13" customWidth="1"/>
    <col min="19" max="33" width="9.28515625" style="13" bestFit="1" customWidth="1"/>
    <col min="34" max="34" width="12" style="13" customWidth="1"/>
    <col min="35" max="35" width="10.28515625" style="13" customWidth="1"/>
    <col min="36" max="36" width="9.140625" style="13"/>
    <col min="37" max="37" width="21" style="13" bestFit="1" customWidth="1"/>
    <col min="38" max="39" width="9.140625" style="13"/>
    <col min="40" max="40" width="9.28515625" style="13" bestFit="1" customWidth="1"/>
    <col min="41" max="41" width="11.7109375" style="13" customWidth="1"/>
    <col min="42" max="42" width="9.28515625" style="13" bestFit="1" customWidth="1"/>
    <col min="43" max="43" width="14" style="13" bestFit="1" customWidth="1"/>
    <col min="44" max="44" width="10.7109375" style="13" bestFit="1" customWidth="1"/>
    <col min="45" max="45" width="9.28515625" style="13" bestFit="1" customWidth="1"/>
    <col min="46" max="16384" width="9.140625" style="13"/>
  </cols>
  <sheetData>
    <row r="1" spans="1:54" ht="41.25" thickBot="1">
      <c r="A1" s="261" t="s">
        <v>79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1:54" ht="35.25" thickBot="1">
      <c r="A2" s="262" t="s">
        <v>80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J2" s="55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2"/>
      <c r="BB2" s="52"/>
    </row>
    <row r="3" spans="1:54" ht="23.25" customHeight="1">
      <c r="A3" s="132" t="s">
        <v>62</v>
      </c>
      <c r="B3" s="238" t="s">
        <v>88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9" t="s">
        <v>22</v>
      </c>
      <c r="R3" s="121"/>
      <c r="S3" s="242" t="s">
        <v>89</v>
      </c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9" t="s">
        <v>22</v>
      </c>
      <c r="AJ3" s="57"/>
      <c r="AK3" s="149" t="s">
        <v>57</v>
      </c>
      <c r="AL3" s="238" t="s">
        <v>91</v>
      </c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41"/>
      <c r="BA3" s="235" t="s">
        <v>22</v>
      </c>
      <c r="BB3" s="237"/>
    </row>
    <row r="4" spans="1:54" ht="27" thickBot="1">
      <c r="A4" s="133" t="s">
        <v>64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240"/>
      <c r="R4" s="120"/>
      <c r="S4" s="126">
        <v>1</v>
      </c>
      <c r="T4" s="125">
        <v>2</v>
      </c>
      <c r="U4" s="125">
        <v>3</v>
      </c>
      <c r="V4" s="125">
        <v>4</v>
      </c>
      <c r="W4" s="125">
        <v>5</v>
      </c>
      <c r="X4" s="125">
        <v>6</v>
      </c>
      <c r="Y4" s="125">
        <v>7</v>
      </c>
      <c r="Z4" s="125">
        <v>8</v>
      </c>
      <c r="AA4" s="125">
        <v>9</v>
      </c>
      <c r="AB4" s="125">
        <v>10</v>
      </c>
      <c r="AC4" s="125">
        <v>11</v>
      </c>
      <c r="AD4" s="125">
        <v>12</v>
      </c>
      <c r="AE4" s="125">
        <v>13</v>
      </c>
      <c r="AF4" s="125">
        <v>14</v>
      </c>
      <c r="AG4" s="125">
        <v>15</v>
      </c>
      <c r="AH4" s="240"/>
      <c r="AJ4" s="57"/>
      <c r="AK4" s="150" t="s">
        <v>78</v>
      </c>
      <c r="AL4" s="31">
        <v>1</v>
      </c>
      <c r="AM4" s="31">
        <v>2</v>
      </c>
      <c r="AN4" s="31">
        <v>3</v>
      </c>
      <c r="AO4" s="31">
        <v>4</v>
      </c>
      <c r="AP4" s="31">
        <v>5</v>
      </c>
      <c r="AQ4" s="31">
        <v>6</v>
      </c>
      <c r="AR4" s="31">
        <v>7</v>
      </c>
      <c r="AS4" s="31">
        <v>8</v>
      </c>
      <c r="AT4" s="31">
        <v>9</v>
      </c>
      <c r="AU4" s="31">
        <v>10</v>
      </c>
      <c r="AV4" s="31">
        <v>11</v>
      </c>
      <c r="AW4" s="31">
        <v>12</v>
      </c>
      <c r="AX4" s="31">
        <v>13</v>
      </c>
      <c r="AY4" s="31">
        <v>14</v>
      </c>
      <c r="AZ4" s="146">
        <v>15</v>
      </c>
      <c r="BA4" s="236"/>
      <c r="BB4" s="237"/>
    </row>
    <row r="5" spans="1:54" ht="27" thickBot="1">
      <c r="A5" s="263" t="s">
        <v>63</v>
      </c>
      <c r="B5" s="264">
        <v>30</v>
      </c>
      <c r="C5" s="264">
        <v>28</v>
      </c>
      <c r="D5" s="264">
        <v>30</v>
      </c>
      <c r="E5" s="264">
        <v>30</v>
      </c>
      <c r="F5" s="264">
        <v>28</v>
      </c>
      <c r="G5" s="264">
        <v>35</v>
      </c>
      <c r="H5" s="264">
        <v>28</v>
      </c>
      <c r="I5" s="264">
        <v>30</v>
      </c>
      <c r="J5" s="264">
        <v>30</v>
      </c>
      <c r="K5" s="264">
        <v>30</v>
      </c>
      <c r="L5" s="264">
        <v>25</v>
      </c>
      <c r="M5" s="264">
        <v>25</v>
      </c>
      <c r="N5" s="264"/>
      <c r="O5" s="264"/>
      <c r="P5" s="264"/>
      <c r="Q5" s="139">
        <f>SUM(B5:P5)</f>
        <v>349</v>
      </c>
      <c r="R5" s="122"/>
      <c r="S5" s="265">
        <v>15</v>
      </c>
      <c r="T5" s="264">
        <v>20</v>
      </c>
      <c r="U5" s="264">
        <v>20</v>
      </c>
      <c r="V5" s="264">
        <v>15</v>
      </c>
      <c r="W5" s="264">
        <v>20</v>
      </c>
      <c r="X5" s="264">
        <v>15</v>
      </c>
      <c r="Y5" s="264">
        <v>15</v>
      </c>
      <c r="Z5" s="264">
        <v>20</v>
      </c>
      <c r="AA5" s="264">
        <v>20</v>
      </c>
      <c r="AB5" s="264">
        <v>15</v>
      </c>
      <c r="AC5" s="264">
        <v>15</v>
      </c>
      <c r="AD5" s="264">
        <v>20</v>
      </c>
      <c r="AE5" s="264"/>
      <c r="AF5" s="264"/>
      <c r="AG5" s="264"/>
      <c r="AH5" s="260">
        <f>SUM(S5:AG5)</f>
        <v>210</v>
      </c>
      <c r="AJ5" s="57"/>
      <c r="AK5" s="151" t="s">
        <v>56</v>
      </c>
      <c r="AL5" s="108">
        <f>B5</f>
        <v>30</v>
      </c>
      <c r="AM5" s="108">
        <f t="shared" ref="AM5:AZ5" si="0">C5</f>
        <v>28</v>
      </c>
      <c r="AN5" s="108">
        <f t="shared" si="0"/>
        <v>30</v>
      </c>
      <c r="AO5" s="108">
        <f t="shared" si="0"/>
        <v>30</v>
      </c>
      <c r="AP5" s="108">
        <f t="shared" si="0"/>
        <v>28</v>
      </c>
      <c r="AQ5" s="108">
        <f t="shared" si="0"/>
        <v>35</v>
      </c>
      <c r="AR5" s="108">
        <f t="shared" si="0"/>
        <v>28</v>
      </c>
      <c r="AS5" s="108">
        <f t="shared" si="0"/>
        <v>30</v>
      </c>
      <c r="AT5" s="108">
        <f t="shared" si="0"/>
        <v>30</v>
      </c>
      <c r="AU5" s="108">
        <f t="shared" si="0"/>
        <v>30</v>
      </c>
      <c r="AV5" s="108">
        <f t="shared" si="0"/>
        <v>25</v>
      </c>
      <c r="AW5" s="108">
        <f t="shared" si="0"/>
        <v>25</v>
      </c>
      <c r="AX5" s="272">
        <f t="shared" si="0"/>
        <v>0</v>
      </c>
      <c r="AY5" s="272">
        <f t="shared" si="0"/>
        <v>0</v>
      </c>
      <c r="AZ5" s="272">
        <f t="shared" si="0"/>
        <v>0</v>
      </c>
      <c r="BA5" s="73">
        <f>Q5</f>
        <v>349</v>
      </c>
      <c r="BB5" s="153"/>
    </row>
    <row r="6" spans="1:54" ht="26.25">
      <c r="A6" s="148">
        <v>1</v>
      </c>
      <c r="B6" s="41">
        <v>22</v>
      </c>
      <c r="C6" s="41">
        <v>21</v>
      </c>
      <c r="D6" s="41">
        <v>22</v>
      </c>
      <c r="E6" s="41">
        <v>18</v>
      </c>
      <c r="F6" s="41">
        <v>19</v>
      </c>
      <c r="G6" s="41">
        <v>27</v>
      </c>
      <c r="H6" s="41">
        <v>20</v>
      </c>
      <c r="I6" s="41">
        <v>25</v>
      </c>
      <c r="J6" s="41">
        <v>26</v>
      </c>
      <c r="K6" s="41">
        <v>28</v>
      </c>
      <c r="L6" s="41">
        <v>23</v>
      </c>
      <c r="M6" s="41">
        <v>24</v>
      </c>
      <c r="N6" s="41"/>
      <c r="O6" s="41"/>
      <c r="P6" s="41"/>
      <c r="Q6" s="138">
        <f t="shared" ref="Q6:Q37" si="1">IF(COUNT(B6:P6)=0,"",SUM(B6:P6))</f>
        <v>275</v>
      </c>
      <c r="R6" s="9"/>
      <c r="S6" s="127">
        <v>12</v>
      </c>
      <c r="T6" s="41">
        <v>15</v>
      </c>
      <c r="U6" s="41">
        <v>17</v>
      </c>
      <c r="V6" s="41">
        <v>12</v>
      </c>
      <c r="W6" s="41">
        <v>17</v>
      </c>
      <c r="X6" s="41">
        <v>13</v>
      </c>
      <c r="Y6" s="41">
        <v>14</v>
      </c>
      <c r="Z6" s="41">
        <v>17</v>
      </c>
      <c r="AA6" s="41">
        <v>15</v>
      </c>
      <c r="AB6" s="41">
        <v>14</v>
      </c>
      <c r="AC6" s="41">
        <v>14</v>
      </c>
      <c r="AD6" s="41">
        <v>17</v>
      </c>
      <c r="AE6" s="41"/>
      <c r="AF6" s="41"/>
      <c r="AG6" s="41"/>
      <c r="AH6" s="139">
        <f>IF(COUNT(S6:AG6)=0,"",SUM(S6:AG6))</f>
        <v>177</v>
      </c>
      <c r="AJ6" s="57"/>
      <c r="AK6" s="152" t="s">
        <v>58</v>
      </c>
      <c r="AL6" s="25">
        <f t="shared" ref="AL6:AZ6" si="2">COUNTA(B5:B105)</f>
        <v>20</v>
      </c>
      <c r="AM6" s="25">
        <f t="shared" si="2"/>
        <v>20</v>
      </c>
      <c r="AN6" s="25">
        <f t="shared" si="2"/>
        <v>20</v>
      </c>
      <c r="AO6" s="25">
        <f t="shared" si="2"/>
        <v>20</v>
      </c>
      <c r="AP6" s="25">
        <f t="shared" si="2"/>
        <v>20</v>
      </c>
      <c r="AQ6" s="25">
        <f t="shared" si="2"/>
        <v>20</v>
      </c>
      <c r="AR6" s="25">
        <f t="shared" si="2"/>
        <v>20</v>
      </c>
      <c r="AS6" s="147">
        <f t="shared" si="2"/>
        <v>20</v>
      </c>
      <c r="AT6" s="147">
        <f t="shared" si="2"/>
        <v>20</v>
      </c>
      <c r="AU6" s="147">
        <f t="shared" si="2"/>
        <v>20</v>
      </c>
      <c r="AV6" s="147">
        <f t="shared" si="2"/>
        <v>20</v>
      </c>
      <c r="AW6" s="147">
        <f t="shared" si="2"/>
        <v>20</v>
      </c>
      <c r="AX6" s="283">
        <f t="shared" si="2"/>
        <v>0</v>
      </c>
      <c r="AY6" s="283">
        <f t="shared" si="2"/>
        <v>0</v>
      </c>
      <c r="AZ6" s="284">
        <f t="shared" si="2"/>
        <v>0</v>
      </c>
      <c r="BA6" s="160"/>
      <c r="BB6" s="154"/>
    </row>
    <row r="7" spans="1:54" ht="26.25">
      <c r="A7" s="148">
        <v>2</v>
      </c>
      <c r="B7" s="41">
        <v>23</v>
      </c>
      <c r="C7" s="41">
        <v>22</v>
      </c>
      <c r="D7" s="41">
        <v>21</v>
      </c>
      <c r="E7" s="41">
        <v>19</v>
      </c>
      <c r="F7" s="41">
        <v>20</v>
      </c>
      <c r="G7" s="41">
        <v>26</v>
      </c>
      <c r="H7" s="41">
        <v>20</v>
      </c>
      <c r="I7" s="41">
        <v>21</v>
      </c>
      <c r="J7" s="41">
        <v>28</v>
      </c>
      <c r="K7" s="41">
        <v>29</v>
      </c>
      <c r="L7" s="41">
        <v>22</v>
      </c>
      <c r="M7" s="41">
        <v>25</v>
      </c>
      <c r="N7" s="41"/>
      <c r="O7" s="41"/>
      <c r="P7" s="41"/>
      <c r="Q7" s="138">
        <f t="shared" si="1"/>
        <v>276</v>
      </c>
      <c r="R7" s="9"/>
      <c r="S7" s="127">
        <v>13</v>
      </c>
      <c r="T7" s="41">
        <v>14</v>
      </c>
      <c r="U7" s="41">
        <v>15</v>
      </c>
      <c r="V7" s="41">
        <v>14</v>
      </c>
      <c r="W7" s="41">
        <v>17</v>
      </c>
      <c r="X7" s="41">
        <v>14</v>
      </c>
      <c r="Y7" s="41">
        <v>14</v>
      </c>
      <c r="Z7" s="41">
        <v>18</v>
      </c>
      <c r="AA7" s="41">
        <v>16</v>
      </c>
      <c r="AB7" s="41">
        <v>15</v>
      </c>
      <c r="AC7" s="41">
        <v>13</v>
      </c>
      <c r="AD7" s="41">
        <v>15</v>
      </c>
      <c r="AE7" s="41"/>
      <c r="AF7" s="41"/>
      <c r="AG7" s="41"/>
      <c r="AH7" s="139">
        <f t="shared" ref="AH7:AH64" si="3">IF(COUNT(S7:AG7)=0,"",SUM(S7:AG7))</f>
        <v>178</v>
      </c>
      <c r="AJ7" s="57"/>
      <c r="AK7" s="134" t="s">
        <v>59</v>
      </c>
      <c r="AL7" s="34">
        <f t="shared" ref="AL7:BA8" si="4">B106</f>
        <v>432</v>
      </c>
      <c r="AM7" s="34">
        <f t="shared" si="4"/>
        <v>398</v>
      </c>
      <c r="AN7" s="34">
        <f t="shared" si="4"/>
        <v>426</v>
      </c>
      <c r="AO7" s="34">
        <f t="shared" si="4"/>
        <v>391</v>
      </c>
      <c r="AP7" s="34">
        <f t="shared" si="4"/>
        <v>394</v>
      </c>
      <c r="AQ7" s="34">
        <f t="shared" si="4"/>
        <v>566</v>
      </c>
      <c r="AR7" s="34">
        <f t="shared" si="4"/>
        <v>401</v>
      </c>
      <c r="AS7" s="34">
        <f t="shared" si="4"/>
        <v>461</v>
      </c>
      <c r="AT7" s="34">
        <f t="shared" si="4"/>
        <v>493</v>
      </c>
      <c r="AU7" s="34">
        <f t="shared" si="4"/>
        <v>466.23</v>
      </c>
      <c r="AV7" s="34">
        <f t="shared" si="4"/>
        <v>417</v>
      </c>
      <c r="AW7" s="34">
        <f t="shared" si="4"/>
        <v>453</v>
      </c>
      <c r="AX7" s="276">
        <f t="shared" si="4"/>
        <v>0</v>
      </c>
      <c r="AY7" s="276">
        <f t="shared" si="4"/>
        <v>0</v>
      </c>
      <c r="AZ7" s="277">
        <f t="shared" si="4"/>
        <v>0</v>
      </c>
      <c r="BA7" s="75">
        <f t="shared" si="4"/>
        <v>5298.23</v>
      </c>
      <c r="BB7" s="155"/>
    </row>
    <row r="8" spans="1:54" ht="26.25">
      <c r="A8" s="148">
        <v>3</v>
      </c>
      <c r="B8" s="41">
        <v>24</v>
      </c>
      <c r="C8" s="41">
        <v>21</v>
      </c>
      <c r="D8" s="41">
        <v>22</v>
      </c>
      <c r="E8" s="41">
        <v>20</v>
      </c>
      <c r="F8" s="41">
        <v>20</v>
      </c>
      <c r="G8" s="41">
        <v>28</v>
      </c>
      <c r="H8" s="41">
        <v>21</v>
      </c>
      <c r="I8" s="41">
        <v>23</v>
      </c>
      <c r="J8" s="41">
        <v>24</v>
      </c>
      <c r="K8" s="41">
        <v>27</v>
      </c>
      <c r="L8" s="41">
        <v>24</v>
      </c>
      <c r="M8" s="41">
        <v>24</v>
      </c>
      <c r="N8" s="41"/>
      <c r="O8" s="41"/>
      <c r="P8" s="41"/>
      <c r="Q8" s="138">
        <f t="shared" si="1"/>
        <v>278</v>
      </c>
      <c r="R8" s="9"/>
      <c r="S8" s="127">
        <v>14</v>
      </c>
      <c r="T8" s="41">
        <v>17</v>
      </c>
      <c r="U8" s="41">
        <v>15</v>
      </c>
      <c r="V8" s="41">
        <v>14</v>
      </c>
      <c r="W8" s="41">
        <v>17</v>
      </c>
      <c r="X8" s="41">
        <v>15</v>
      </c>
      <c r="Y8" s="41">
        <v>12</v>
      </c>
      <c r="Z8" s="41">
        <v>16</v>
      </c>
      <c r="AA8" s="41">
        <v>16</v>
      </c>
      <c r="AB8" s="41">
        <v>13</v>
      </c>
      <c r="AC8" s="41">
        <v>15</v>
      </c>
      <c r="AD8" s="41">
        <v>16</v>
      </c>
      <c r="AE8" s="41"/>
      <c r="AF8" s="41"/>
      <c r="AG8" s="41"/>
      <c r="AH8" s="139">
        <f t="shared" si="3"/>
        <v>180</v>
      </c>
      <c r="AJ8" s="57"/>
      <c r="AK8" s="136" t="s">
        <v>24</v>
      </c>
      <c r="AL8" s="26">
        <f t="shared" si="4"/>
        <v>22.736842105263158</v>
      </c>
      <c r="AM8" s="26">
        <f t="shared" si="4"/>
        <v>20.94736842105263</v>
      </c>
      <c r="AN8" s="26">
        <f t="shared" si="4"/>
        <v>22.421052631578949</v>
      </c>
      <c r="AO8" s="26">
        <f t="shared" si="4"/>
        <v>20.578947368421051</v>
      </c>
      <c r="AP8" s="26">
        <f t="shared" si="4"/>
        <v>20.736842105263158</v>
      </c>
      <c r="AQ8" s="26">
        <f t="shared" si="4"/>
        <v>29.789473684210527</v>
      </c>
      <c r="AR8" s="26">
        <f t="shared" si="4"/>
        <v>21.105263157894736</v>
      </c>
      <c r="AS8" s="26">
        <f t="shared" si="4"/>
        <v>24.263157894736842</v>
      </c>
      <c r="AT8" s="26">
        <f t="shared" si="4"/>
        <v>25.94736842105263</v>
      </c>
      <c r="AU8" s="26">
        <f t="shared" si="4"/>
        <v>24.53842105263158</v>
      </c>
      <c r="AV8" s="26">
        <f t="shared" si="4"/>
        <v>21.94736842105263</v>
      </c>
      <c r="AW8" s="26">
        <f t="shared" si="4"/>
        <v>23.842105263157894</v>
      </c>
      <c r="AX8" s="278" t="e">
        <f t="shared" si="4"/>
        <v>#DIV/0!</v>
      </c>
      <c r="AY8" s="278" t="e">
        <f t="shared" si="4"/>
        <v>#DIV/0!</v>
      </c>
      <c r="AZ8" s="279" t="e">
        <f t="shared" si="4"/>
        <v>#DIV/0!</v>
      </c>
      <c r="BA8" s="76">
        <f t="shared" si="4"/>
        <v>278.85421052631574</v>
      </c>
      <c r="BB8" s="156"/>
    </row>
    <row r="9" spans="1:54" ht="27" thickBot="1">
      <c r="A9" s="148">
        <v>4</v>
      </c>
      <c r="B9" s="41">
        <v>23</v>
      </c>
      <c r="C9" s="41">
        <v>21</v>
      </c>
      <c r="D9" s="41">
        <v>23</v>
      </c>
      <c r="E9" s="41">
        <v>20</v>
      </c>
      <c r="F9" s="41">
        <v>19</v>
      </c>
      <c r="G9" s="41">
        <v>29</v>
      </c>
      <c r="H9" s="41">
        <v>22</v>
      </c>
      <c r="I9" s="41">
        <v>27</v>
      </c>
      <c r="J9" s="41">
        <v>23</v>
      </c>
      <c r="K9" s="41">
        <v>26</v>
      </c>
      <c r="L9" s="41">
        <v>25</v>
      </c>
      <c r="M9" s="41">
        <v>24</v>
      </c>
      <c r="N9" s="41"/>
      <c r="O9" s="41"/>
      <c r="P9" s="41"/>
      <c r="Q9" s="138">
        <f t="shared" si="1"/>
        <v>282</v>
      </c>
      <c r="R9" s="9"/>
      <c r="S9" s="127">
        <v>15</v>
      </c>
      <c r="T9" s="41">
        <v>18</v>
      </c>
      <c r="U9" s="41">
        <v>17</v>
      </c>
      <c r="V9" s="41">
        <v>13</v>
      </c>
      <c r="W9" s="41">
        <v>18</v>
      </c>
      <c r="X9" s="41">
        <v>13</v>
      </c>
      <c r="Y9" s="41">
        <v>12</v>
      </c>
      <c r="Z9" s="41">
        <v>15</v>
      </c>
      <c r="AA9" s="41">
        <v>15</v>
      </c>
      <c r="AB9" s="41">
        <v>15</v>
      </c>
      <c r="AC9" s="41">
        <v>14</v>
      </c>
      <c r="AD9" s="41">
        <v>18</v>
      </c>
      <c r="AE9" s="41"/>
      <c r="AF9" s="41"/>
      <c r="AG9" s="41"/>
      <c r="AH9" s="139">
        <f t="shared" si="3"/>
        <v>183</v>
      </c>
      <c r="AJ9" s="57"/>
      <c r="AK9" s="190" t="s">
        <v>25</v>
      </c>
      <c r="AL9" s="191">
        <f t="shared" ref="AL9:AZ10" si="5">B108</f>
        <v>1.1470786693528092</v>
      </c>
      <c r="AM9" s="191">
        <f t="shared" si="5"/>
        <v>1.2235505806429963</v>
      </c>
      <c r="AN9" s="191">
        <f t="shared" si="5"/>
        <v>1.2163602113447687</v>
      </c>
      <c r="AO9" s="191">
        <f t="shared" si="5"/>
        <v>1.2612070705692233</v>
      </c>
      <c r="AP9" s="191">
        <f t="shared" si="5"/>
        <v>1.6276126096272245</v>
      </c>
      <c r="AQ9" s="191">
        <f t="shared" si="5"/>
        <v>1.7505220608093217</v>
      </c>
      <c r="AR9" s="191">
        <f t="shared" si="5"/>
        <v>1.1002392084403616</v>
      </c>
      <c r="AS9" s="191">
        <f t="shared" si="5"/>
        <v>2.2568932742737275</v>
      </c>
      <c r="AT9" s="191">
        <f t="shared" si="5"/>
        <v>2.4146240611584124</v>
      </c>
      <c r="AU9" s="191">
        <f t="shared" si="5"/>
        <v>6.0896307707427217</v>
      </c>
      <c r="AV9" s="191">
        <f t="shared" si="5"/>
        <v>4.5027606866420999</v>
      </c>
      <c r="AW9" s="191">
        <f t="shared" si="5"/>
        <v>1.4245138700910818</v>
      </c>
      <c r="AX9" s="280" t="e">
        <f t="shared" si="5"/>
        <v>#DIV/0!</v>
      </c>
      <c r="AY9" s="280" t="e">
        <f t="shared" si="5"/>
        <v>#DIV/0!</v>
      </c>
      <c r="AZ9" s="281" t="e">
        <f t="shared" si="5"/>
        <v>#DIV/0!</v>
      </c>
      <c r="BA9" s="192">
        <f>_xlfn.STDEV.S(B6:P105)</f>
        <v>3.6344983395659627</v>
      </c>
      <c r="BB9" s="157"/>
    </row>
    <row r="10" spans="1:54" ht="30" thickBot="1">
      <c r="A10" s="148">
        <v>5</v>
      </c>
      <c r="B10" s="41">
        <v>21</v>
      </c>
      <c r="C10" s="41">
        <v>20</v>
      </c>
      <c r="D10" s="41">
        <v>24</v>
      </c>
      <c r="E10" s="41">
        <v>21</v>
      </c>
      <c r="F10" s="41">
        <v>18</v>
      </c>
      <c r="G10" s="41">
        <v>31</v>
      </c>
      <c r="H10" s="41">
        <v>21</v>
      </c>
      <c r="I10" s="41">
        <v>26</v>
      </c>
      <c r="J10" s="41">
        <v>24</v>
      </c>
      <c r="K10" s="41">
        <v>24</v>
      </c>
      <c r="L10" s="41">
        <v>24</v>
      </c>
      <c r="M10" s="41">
        <v>24</v>
      </c>
      <c r="N10" s="41"/>
      <c r="O10" s="41"/>
      <c r="P10" s="41"/>
      <c r="Q10" s="138">
        <f t="shared" si="1"/>
        <v>278</v>
      </c>
      <c r="R10" s="9"/>
      <c r="S10" s="127">
        <v>14</v>
      </c>
      <c r="T10" s="41">
        <v>16</v>
      </c>
      <c r="U10" s="41">
        <v>18</v>
      </c>
      <c r="V10" s="41">
        <v>13</v>
      </c>
      <c r="W10" s="41">
        <v>15</v>
      </c>
      <c r="X10" s="41">
        <v>13</v>
      </c>
      <c r="Y10" s="41">
        <v>13</v>
      </c>
      <c r="Z10" s="41">
        <v>18</v>
      </c>
      <c r="AA10" s="41">
        <v>17</v>
      </c>
      <c r="AB10" s="41">
        <v>14</v>
      </c>
      <c r="AC10" s="41">
        <v>13</v>
      </c>
      <c r="AD10" s="41">
        <v>18</v>
      </c>
      <c r="AE10" s="41"/>
      <c r="AF10" s="41"/>
      <c r="AG10" s="41"/>
      <c r="AH10" s="139">
        <f t="shared" si="3"/>
        <v>182</v>
      </c>
      <c r="AI10" s="163"/>
      <c r="AK10" s="189" t="s">
        <v>60</v>
      </c>
      <c r="AL10" s="195">
        <f>B109</f>
        <v>75.789473684210535</v>
      </c>
      <c r="AM10" s="195">
        <f t="shared" si="5"/>
        <v>74.812030075187963</v>
      </c>
      <c r="AN10" s="195">
        <f t="shared" si="5"/>
        <v>74.73684210526315</v>
      </c>
      <c r="AO10" s="195">
        <f t="shared" si="5"/>
        <v>68.596491228070164</v>
      </c>
      <c r="AP10" s="195">
        <f t="shared" si="5"/>
        <v>74.060150375939855</v>
      </c>
      <c r="AQ10" s="195">
        <f t="shared" si="5"/>
        <v>85.112781954887211</v>
      </c>
      <c r="AR10" s="195">
        <f t="shared" si="5"/>
        <v>75.375939849624061</v>
      </c>
      <c r="AS10" s="195">
        <f t="shared" si="5"/>
        <v>80.877192982456137</v>
      </c>
      <c r="AT10" s="195">
        <f t="shared" si="5"/>
        <v>86.491228070175424</v>
      </c>
      <c r="AU10" s="195">
        <f t="shared" si="5"/>
        <v>81.794736842105266</v>
      </c>
      <c r="AV10" s="195">
        <f t="shared" si="5"/>
        <v>87.78947368421052</v>
      </c>
      <c r="AW10" s="195">
        <f t="shared" si="5"/>
        <v>95.368421052631575</v>
      </c>
      <c r="AX10" s="282">
        <f t="shared" si="5"/>
        <v>0</v>
      </c>
      <c r="AY10" s="282">
        <f t="shared" si="5"/>
        <v>0</v>
      </c>
      <c r="AZ10" s="282">
        <f t="shared" si="5"/>
        <v>0</v>
      </c>
      <c r="BA10" s="196">
        <f>Q109</f>
        <v>79.900919921580439</v>
      </c>
      <c r="BB10" s="158"/>
    </row>
    <row r="11" spans="1:54" ht="30" thickBot="1">
      <c r="A11" s="148">
        <v>6</v>
      </c>
      <c r="B11" s="41">
        <v>22</v>
      </c>
      <c r="C11" s="41">
        <v>20</v>
      </c>
      <c r="D11" s="41">
        <v>23</v>
      </c>
      <c r="E11" s="41">
        <v>22</v>
      </c>
      <c r="F11" s="41">
        <v>19</v>
      </c>
      <c r="G11" s="41">
        <v>30</v>
      </c>
      <c r="H11" s="41">
        <v>23</v>
      </c>
      <c r="I11" s="41">
        <v>25</v>
      </c>
      <c r="J11" s="41">
        <v>22</v>
      </c>
      <c r="K11" s="41">
        <v>0.23</v>
      </c>
      <c r="L11" s="41">
        <v>22</v>
      </c>
      <c r="M11" s="41">
        <v>21</v>
      </c>
      <c r="N11" s="41"/>
      <c r="O11" s="41"/>
      <c r="P11" s="41"/>
      <c r="Q11" s="257">
        <f t="shared" si="1"/>
        <v>249.23</v>
      </c>
      <c r="R11" s="9"/>
      <c r="S11" s="127">
        <v>12</v>
      </c>
      <c r="T11" s="41">
        <v>17</v>
      </c>
      <c r="U11" s="41">
        <v>15</v>
      </c>
      <c r="V11" s="41">
        <v>13</v>
      </c>
      <c r="W11" s="41">
        <v>16</v>
      </c>
      <c r="X11" s="41">
        <v>14</v>
      </c>
      <c r="Y11" s="41">
        <v>13</v>
      </c>
      <c r="Z11" s="41">
        <v>17</v>
      </c>
      <c r="AA11" s="41">
        <v>18</v>
      </c>
      <c r="AB11" s="41">
        <v>13</v>
      </c>
      <c r="AC11" s="41">
        <v>14</v>
      </c>
      <c r="AD11" s="41">
        <v>16</v>
      </c>
      <c r="AE11" s="41"/>
      <c r="AF11" s="41"/>
      <c r="AG11" s="41"/>
      <c r="AH11" s="139">
        <f t="shared" si="3"/>
        <v>178</v>
      </c>
      <c r="AI11" s="163"/>
      <c r="AK11" s="197" t="s">
        <v>82</v>
      </c>
      <c r="AL11" s="10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54"/>
      <c r="BA11" s="193" t="s">
        <v>49</v>
      </c>
      <c r="BB11" s="164"/>
    </row>
    <row r="12" spans="1:54" ht="27" thickBot="1">
      <c r="A12" s="148">
        <v>7</v>
      </c>
      <c r="B12" s="41">
        <v>23</v>
      </c>
      <c r="C12" s="41">
        <v>23</v>
      </c>
      <c r="D12" s="41">
        <v>22</v>
      </c>
      <c r="E12" s="41">
        <v>22</v>
      </c>
      <c r="F12" s="41">
        <v>20</v>
      </c>
      <c r="G12" s="41">
        <v>31</v>
      </c>
      <c r="H12" s="41">
        <v>21</v>
      </c>
      <c r="I12" s="41">
        <v>24</v>
      </c>
      <c r="J12" s="41">
        <v>26</v>
      </c>
      <c r="K12" s="41">
        <v>25</v>
      </c>
      <c r="L12" s="41">
        <v>21</v>
      </c>
      <c r="M12" s="41">
        <v>22</v>
      </c>
      <c r="N12" s="41"/>
      <c r="O12" s="41"/>
      <c r="P12" s="41"/>
      <c r="Q12" s="138">
        <f t="shared" si="1"/>
        <v>280</v>
      </c>
      <c r="R12" s="9"/>
      <c r="S12" s="127">
        <v>13</v>
      </c>
      <c r="T12" s="41">
        <v>18</v>
      </c>
      <c r="U12" s="41">
        <v>14</v>
      </c>
      <c r="V12" s="41">
        <v>15</v>
      </c>
      <c r="W12" s="41">
        <v>17</v>
      </c>
      <c r="X12" s="41">
        <v>14</v>
      </c>
      <c r="Y12" s="41">
        <v>12</v>
      </c>
      <c r="Z12" s="41">
        <v>19</v>
      </c>
      <c r="AA12" s="41">
        <v>17</v>
      </c>
      <c r="AB12" s="41">
        <v>14</v>
      </c>
      <c r="AC12" s="41">
        <v>13</v>
      </c>
      <c r="AD12" s="41">
        <v>16</v>
      </c>
      <c r="AE12" s="41"/>
      <c r="AF12" s="41"/>
      <c r="AG12" s="41"/>
      <c r="AH12" s="139">
        <f t="shared" si="3"/>
        <v>182</v>
      </c>
      <c r="AI12" s="163"/>
      <c r="BB12" s="54"/>
    </row>
    <row r="13" spans="1:54" ht="27" thickBot="1">
      <c r="A13" s="148">
        <v>8</v>
      </c>
      <c r="B13" s="41">
        <v>24</v>
      </c>
      <c r="C13" s="41">
        <v>24</v>
      </c>
      <c r="D13" s="41">
        <v>25</v>
      </c>
      <c r="E13" s="41">
        <v>22</v>
      </c>
      <c r="F13" s="41">
        <v>21</v>
      </c>
      <c r="G13" s="41">
        <v>33</v>
      </c>
      <c r="H13" s="41">
        <v>22</v>
      </c>
      <c r="I13" s="41">
        <v>23</v>
      </c>
      <c r="J13" s="41">
        <v>23</v>
      </c>
      <c r="K13" s="41">
        <v>25</v>
      </c>
      <c r="L13" s="41">
        <v>20</v>
      </c>
      <c r="M13" s="41">
        <v>25</v>
      </c>
      <c r="N13" s="41"/>
      <c r="O13" s="41"/>
      <c r="P13" s="41"/>
      <c r="Q13" s="138">
        <f t="shared" si="1"/>
        <v>287</v>
      </c>
      <c r="R13" s="9"/>
      <c r="S13" s="127">
        <v>13</v>
      </c>
      <c r="T13" s="41">
        <v>16</v>
      </c>
      <c r="U13" s="41">
        <v>16</v>
      </c>
      <c r="V13" s="41">
        <v>15</v>
      </c>
      <c r="W13" s="41">
        <v>18</v>
      </c>
      <c r="X13" s="41">
        <v>13</v>
      </c>
      <c r="Y13" s="41">
        <v>14</v>
      </c>
      <c r="Z13" s="41">
        <v>18</v>
      </c>
      <c r="AA13" s="41">
        <v>17</v>
      </c>
      <c r="AB13" s="41">
        <v>15</v>
      </c>
      <c r="AC13" s="41">
        <v>14</v>
      </c>
      <c r="AD13" s="41">
        <v>16</v>
      </c>
      <c r="AE13" s="41"/>
      <c r="AF13" s="41"/>
      <c r="AG13" s="41"/>
      <c r="AH13" s="139">
        <f t="shared" si="3"/>
        <v>185</v>
      </c>
      <c r="AJ13" s="55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2"/>
    </row>
    <row r="14" spans="1:54" ht="29.25">
      <c r="A14" s="148">
        <v>9</v>
      </c>
      <c r="B14" s="41">
        <v>23</v>
      </c>
      <c r="C14" s="41">
        <v>22</v>
      </c>
      <c r="D14" s="41">
        <v>24</v>
      </c>
      <c r="E14" s="41">
        <v>22</v>
      </c>
      <c r="F14" s="41">
        <v>21</v>
      </c>
      <c r="G14" s="41">
        <v>31</v>
      </c>
      <c r="H14" s="41">
        <v>21</v>
      </c>
      <c r="I14" s="41">
        <v>22</v>
      </c>
      <c r="J14" s="41">
        <v>25</v>
      </c>
      <c r="K14" s="41">
        <v>26</v>
      </c>
      <c r="L14" s="41">
        <v>25</v>
      </c>
      <c r="M14" s="41">
        <v>24</v>
      </c>
      <c r="N14" s="41"/>
      <c r="O14" s="41"/>
      <c r="P14" s="41"/>
      <c r="Q14" s="138">
        <f t="shared" si="1"/>
        <v>286</v>
      </c>
      <c r="R14" s="9"/>
      <c r="S14" s="127">
        <v>13</v>
      </c>
      <c r="T14" s="41">
        <v>18</v>
      </c>
      <c r="U14" s="41">
        <v>18</v>
      </c>
      <c r="V14" s="41">
        <v>13</v>
      </c>
      <c r="W14" s="41">
        <v>17</v>
      </c>
      <c r="X14" s="41">
        <v>15</v>
      </c>
      <c r="Y14" s="41">
        <v>10</v>
      </c>
      <c r="Z14" s="41">
        <v>17</v>
      </c>
      <c r="AA14" s="41">
        <v>15</v>
      </c>
      <c r="AB14" s="41">
        <v>14</v>
      </c>
      <c r="AC14" s="41">
        <v>15</v>
      </c>
      <c r="AD14" s="41">
        <v>17</v>
      </c>
      <c r="AE14" s="41"/>
      <c r="AF14" s="41"/>
      <c r="AG14" s="41"/>
      <c r="AH14" s="139">
        <f t="shared" si="3"/>
        <v>182</v>
      </c>
      <c r="AJ14" s="57"/>
      <c r="AK14" s="149" t="s">
        <v>57</v>
      </c>
      <c r="AL14" s="238" t="s">
        <v>90</v>
      </c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41"/>
      <c r="BA14" s="248" t="s">
        <v>22</v>
      </c>
      <c r="BB14" s="237"/>
    </row>
    <row r="15" spans="1:54" ht="27" thickBot="1">
      <c r="A15" s="148">
        <v>10</v>
      </c>
      <c r="B15" s="41">
        <v>21</v>
      </c>
      <c r="C15" s="41">
        <v>21</v>
      </c>
      <c r="D15" s="41">
        <v>20</v>
      </c>
      <c r="E15" s="41">
        <v>21</v>
      </c>
      <c r="F15" s="41">
        <v>20</v>
      </c>
      <c r="G15" s="41">
        <v>30</v>
      </c>
      <c r="H15" s="41">
        <v>22</v>
      </c>
      <c r="I15" s="41">
        <v>25</v>
      </c>
      <c r="J15" s="41">
        <v>24</v>
      </c>
      <c r="K15" s="41">
        <v>24</v>
      </c>
      <c r="L15" s="41">
        <v>5</v>
      </c>
      <c r="M15" s="41">
        <v>24</v>
      </c>
      <c r="N15" s="41"/>
      <c r="O15" s="41"/>
      <c r="P15" s="41"/>
      <c r="Q15" s="138">
        <f t="shared" si="1"/>
        <v>257</v>
      </c>
      <c r="R15" s="9"/>
      <c r="S15" s="127">
        <v>13</v>
      </c>
      <c r="T15" s="41">
        <v>17</v>
      </c>
      <c r="U15" s="41">
        <v>19</v>
      </c>
      <c r="V15" s="41">
        <v>14</v>
      </c>
      <c r="W15" s="41">
        <v>18</v>
      </c>
      <c r="X15" s="41">
        <v>14</v>
      </c>
      <c r="Y15" s="41">
        <v>15</v>
      </c>
      <c r="Z15" s="41">
        <v>15</v>
      </c>
      <c r="AA15" s="41">
        <v>16</v>
      </c>
      <c r="AB15" s="41">
        <v>13</v>
      </c>
      <c r="AC15" s="41">
        <v>112</v>
      </c>
      <c r="AD15" s="41">
        <v>18</v>
      </c>
      <c r="AE15" s="41"/>
      <c r="AF15" s="41"/>
      <c r="AG15" s="41"/>
      <c r="AH15" s="139">
        <f t="shared" si="3"/>
        <v>284</v>
      </c>
      <c r="AJ15" s="57"/>
      <c r="AK15" s="150" t="s">
        <v>78</v>
      </c>
      <c r="AL15" s="31">
        <v>1</v>
      </c>
      <c r="AM15" s="31">
        <v>2</v>
      </c>
      <c r="AN15" s="31">
        <v>3</v>
      </c>
      <c r="AO15" s="31">
        <v>4</v>
      </c>
      <c r="AP15" s="31">
        <v>5</v>
      </c>
      <c r="AQ15" s="31">
        <v>6</v>
      </c>
      <c r="AR15" s="31">
        <v>7</v>
      </c>
      <c r="AS15" s="31">
        <v>8</v>
      </c>
      <c r="AT15" s="31">
        <v>9</v>
      </c>
      <c r="AU15" s="31">
        <v>10</v>
      </c>
      <c r="AV15" s="31">
        <v>11</v>
      </c>
      <c r="AW15" s="31">
        <v>12</v>
      </c>
      <c r="AX15" s="31">
        <v>13</v>
      </c>
      <c r="AY15" s="31">
        <v>14</v>
      </c>
      <c r="AZ15" s="146">
        <v>15</v>
      </c>
      <c r="BA15" s="236"/>
      <c r="BB15" s="237"/>
    </row>
    <row r="16" spans="1:54" ht="27" thickBot="1">
      <c r="A16" s="148">
        <v>11</v>
      </c>
      <c r="B16" s="41">
        <v>20</v>
      </c>
      <c r="C16" s="41">
        <v>19</v>
      </c>
      <c r="D16" s="41">
        <v>21</v>
      </c>
      <c r="E16" s="41">
        <v>18</v>
      </c>
      <c r="F16" s="41">
        <v>21</v>
      </c>
      <c r="G16" s="41">
        <v>31</v>
      </c>
      <c r="H16" s="41">
        <v>22</v>
      </c>
      <c r="I16" s="41">
        <v>26</v>
      </c>
      <c r="J16" s="41">
        <v>28</v>
      </c>
      <c r="K16" s="41">
        <v>28</v>
      </c>
      <c r="L16" s="41">
        <v>24</v>
      </c>
      <c r="M16" s="41">
        <v>24</v>
      </c>
      <c r="N16" s="41"/>
      <c r="O16" s="41"/>
      <c r="P16" s="41"/>
      <c r="Q16" s="138">
        <f t="shared" si="1"/>
        <v>282</v>
      </c>
      <c r="R16" s="9"/>
      <c r="S16" s="127">
        <v>15</v>
      </c>
      <c r="T16" s="41">
        <v>17</v>
      </c>
      <c r="U16" s="41">
        <v>17</v>
      </c>
      <c r="V16" s="41">
        <v>12</v>
      </c>
      <c r="W16" s="41">
        <v>18</v>
      </c>
      <c r="X16" s="41">
        <v>13</v>
      </c>
      <c r="Y16" s="41">
        <v>13</v>
      </c>
      <c r="Z16" s="41">
        <v>18</v>
      </c>
      <c r="AA16" s="41">
        <v>16</v>
      </c>
      <c r="AB16" s="41">
        <v>12</v>
      </c>
      <c r="AC16" s="41">
        <v>13</v>
      </c>
      <c r="AD16" s="41">
        <v>14</v>
      </c>
      <c r="AE16" s="41"/>
      <c r="AF16" s="41"/>
      <c r="AG16" s="41"/>
      <c r="AH16" s="139">
        <f t="shared" si="3"/>
        <v>178</v>
      </c>
      <c r="AJ16" s="57"/>
      <c r="AK16" s="151" t="s">
        <v>56</v>
      </c>
      <c r="AL16" s="108">
        <f>S5</f>
        <v>15</v>
      </c>
      <c r="AM16" s="108">
        <f t="shared" ref="AM16:AZ16" si="6">T5</f>
        <v>20</v>
      </c>
      <c r="AN16" s="108">
        <f t="shared" si="6"/>
        <v>20</v>
      </c>
      <c r="AO16" s="108">
        <f t="shared" si="6"/>
        <v>15</v>
      </c>
      <c r="AP16" s="108">
        <f t="shared" si="6"/>
        <v>20</v>
      </c>
      <c r="AQ16" s="108">
        <f t="shared" si="6"/>
        <v>15</v>
      </c>
      <c r="AR16" s="108">
        <f t="shared" si="6"/>
        <v>15</v>
      </c>
      <c r="AS16" s="108">
        <f t="shared" si="6"/>
        <v>20</v>
      </c>
      <c r="AT16" s="108">
        <f t="shared" si="6"/>
        <v>20</v>
      </c>
      <c r="AU16" s="108">
        <f t="shared" si="6"/>
        <v>15</v>
      </c>
      <c r="AV16" s="108">
        <f t="shared" si="6"/>
        <v>15</v>
      </c>
      <c r="AW16" s="108">
        <f t="shared" si="6"/>
        <v>20</v>
      </c>
      <c r="AX16" s="272">
        <f t="shared" si="6"/>
        <v>0</v>
      </c>
      <c r="AY16" s="272">
        <f t="shared" si="6"/>
        <v>0</v>
      </c>
      <c r="AZ16" s="273">
        <f t="shared" si="6"/>
        <v>0</v>
      </c>
      <c r="BA16" s="73">
        <f>AH5</f>
        <v>210</v>
      </c>
      <c r="BB16" s="153"/>
    </row>
    <row r="17" spans="1:54" ht="26.25">
      <c r="A17" s="148">
        <v>12</v>
      </c>
      <c r="B17" s="41">
        <v>23</v>
      </c>
      <c r="C17" s="41">
        <v>20</v>
      </c>
      <c r="D17" s="41">
        <v>23</v>
      </c>
      <c r="E17" s="41">
        <v>22</v>
      </c>
      <c r="F17" s="41">
        <v>20</v>
      </c>
      <c r="G17" s="41">
        <v>30</v>
      </c>
      <c r="H17" s="41">
        <v>23</v>
      </c>
      <c r="I17" s="41">
        <v>22</v>
      </c>
      <c r="J17" s="41">
        <v>24</v>
      </c>
      <c r="K17" s="41">
        <v>28</v>
      </c>
      <c r="L17" s="41">
        <v>25</v>
      </c>
      <c r="M17" s="41">
        <v>24</v>
      </c>
      <c r="N17" s="41"/>
      <c r="O17" s="41"/>
      <c r="P17" s="41"/>
      <c r="Q17" s="138">
        <f t="shared" si="1"/>
        <v>284</v>
      </c>
      <c r="R17" s="9"/>
      <c r="S17" s="127">
        <v>14</v>
      </c>
      <c r="T17" s="41">
        <v>15</v>
      </c>
      <c r="U17" s="41">
        <v>18</v>
      </c>
      <c r="V17" s="41">
        <v>14</v>
      </c>
      <c r="W17" s="41">
        <v>17</v>
      </c>
      <c r="X17" s="41">
        <v>14</v>
      </c>
      <c r="Y17" s="41">
        <v>14</v>
      </c>
      <c r="Z17" s="41">
        <v>16</v>
      </c>
      <c r="AA17" s="41">
        <v>14</v>
      </c>
      <c r="AB17" s="41">
        <v>12</v>
      </c>
      <c r="AC17" s="41">
        <v>14</v>
      </c>
      <c r="AD17" s="41">
        <v>15</v>
      </c>
      <c r="AE17" s="41"/>
      <c r="AF17" s="41"/>
      <c r="AG17" s="41"/>
      <c r="AH17" s="139">
        <f t="shared" si="3"/>
        <v>177</v>
      </c>
      <c r="AJ17" s="57"/>
      <c r="AK17" s="152" t="s">
        <v>58</v>
      </c>
      <c r="AL17" s="25">
        <f>COUNTA(S6:S105)</f>
        <v>19</v>
      </c>
      <c r="AM17" s="25">
        <f t="shared" ref="AM17:AZ17" si="7">COUNTA(T6:T105)</f>
        <v>19</v>
      </c>
      <c r="AN17" s="25">
        <f t="shared" si="7"/>
        <v>19</v>
      </c>
      <c r="AO17" s="25">
        <f t="shared" si="7"/>
        <v>19</v>
      </c>
      <c r="AP17" s="25">
        <f t="shared" si="7"/>
        <v>19</v>
      </c>
      <c r="AQ17" s="25">
        <f t="shared" si="7"/>
        <v>19</v>
      </c>
      <c r="AR17" s="25">
        <f t="shared" si="7"/>
        <v>19</v>
      </c>
      <c r="AS17" s="25">
        <f t="shared" si="7"/>
        <v>19</v>
      </c>
      <c r="AT17" s="25">
        <f t="shared" si="7"/>
        <v>19</v>
      </c>
      <c r="AU17" s="25">
        <f t="shared" si="7"/>
        <v>19</v>
      </c>
      <c r="AV17" s="25">
        <f t="shared" si="7"/>
        <v>19</v>
      </c>
      <c r="AW17" s="25">
        <f>COUNTA(AD6:AD105)</f>
        <v>19</v>
      </c>
      <c r="AX17" s="274">
        <f>COUNTA(AE6:AE105)</f>
        <v>0</v>
      </c>
      <c r="AY17" s="274">
        <f t="shared" si="7"/>
        <v>0</v>
      </c>
      <c r="AZ17" s="275">
        <f t="shared" si="7"/>
        <v>0</v>
      </c>
      <c r="BA17" s="160"/>
      <c r="BB17" s="154"/>
    </row>
    <row r="18" spans="1:54" ht="26.25">
      <c r="A18" s="148">
        <v>13</v>
      </c>
      <c r="B18" s="41">
        <v>24</v>
      </c>
      <c r="C18" s="41">
        <v>21</v>
      </c>
      <c r="D18" s="41">
        <v>23</v>
      </c>
      <c r="E18" s="41">
        <v>20</v>
      </c>
      <c r="F18" s="41">
        <v>24</v>
      </c>
      <c r="G18" s="41">
        <v>29</v>
      </c>
      <c r="H18" s="41">
        <v>22</v>
      </c>
      <c r="I18" s="41">
        <v>20</v>
      </c>
      <c r="J18" s="41">
        <v>26</v>
      </c>
      <c r="K18" s="41">
        <v>26</v>
      </c>
      <c r="L18" s="41">
        <v>23</v>
      </c>
      <c r="M18" s="41">
        <v>24</v>
      </c>
      <c r="N18" s="41"/>
      <c r="O18" s="41"/>
      <c r="P18" s="41"/>
      <c r="Q18" s="138">
        <f t="shared" si="1"/>
        <v>282</v>
      </c>
      <c r="R18" s="9"/>
      <c r="S18" s="127">
        <v>14</v>
      </c>
      <c r="T18" s="41">
        <v>15</v>
      </c>
      <c r="U18" s="41">
        <v>19</v>
      </c>
      <c r="V18" s="41">
        <v>13</v>
      </c>
      <c r="W18" s="41">
        <v>16</v>
      </c>
      <c r="X18" s="41">
        <v>12</v>
      </c>
      <c r="Y18" s="41">
        <v>13</v>
      </c>
      <c r="Z18" s="41">
        <v>14</v>
      </c>
      <c r="AA18" s="41">
        <v>15</v>
      </c>
      <c r="AB18" s="41">
        <v>13</v>
      </c>
      <c r="AC18" s="41">
        <v>15</v>
      </c>
      <c r="AD18" s="41">
        <v>15</v>
      </c>
      <c r="AE18" s="41"/>
      <c r="AF18" s="41"/>
      <c r="AG18" s="41"/>
      <c r="AH18" s="139">
        <f t="shared" si="3"/>
        <v>174</v>
      </c>
      <c r="AJ18" s="57"/>
      <c r="AK18" s="134" t="s">
        <v>59</v>
      </c>
      <c r="AL18" s="34">
        <f>S106</f>
        <v>256</v>
      </c>
      <c r="AM18" s="34">
        <f t="shared" ref="AM18:AZ18" si="8">T106</f>
        <v>306</v>
      </c>
      <c r="AN18" s="34">
        <f t="shared" si="8"/>
        <v>312</v>
      </c>
      <c r="AO18" s="34">
        <f t="shared" si="8"/>
        <v>254</v>
      </c>
      <c r="AP18" s="34">
        <f t="shared" si="8"/>
        <v>311</v>
      </c>
      <c r="AQ18" s="34">
        <f t="shared" si="8"/>
        <v>262</v>
      </c>
      <c r="AR18" s="34">
        <f t="shared" si="8"/>
        <v>247</v>
      </c>
      <c r="AS18" s="34">
        <f t="shared" si="8"/>
        <v>318</v>
      </c>
      <c r="AT18" s="34">
        <f t="shared" si="8"/>
        <v>310</v>
      </c>
      <c r="AU18" s="34">
        <f t="shared" si="8"/>
        <v>261</v>
      </c>
      <c r="AV18" s="34">
        <f t="shared" si="8"/>
        <v>364</v>
      </c>
      <c r="AW18" s="34">
        <f t="shared" si="8"/>
        <v>316</v>
      </c>
      <c r="AX18" s="276">
        <f t="shared" si="8"/>
        <v>0</v>
      </c>
      <c r="AY18" s="276">
        <f t="shared" si="8"/>
        <v>0</v>
      </c>
      <c r="AZ18" s="277">
        <f t="shared" si="8"/>
        <v>0</v>
      </c>
      <c r="BA18" s="75">
        <f>AH106</f>
        <v>3517</v>
      </c>
      <c r="BB18" s="155"/>
    </row>
    <row r="19" spans="1:54" ht="26.25">
      <c r="A19" s="148">
        <v>14</v>
      </c>
      <c r="B19" s="41">
        <v>23</v>
      </c>
      <c r="C19" s="41">
        <v>20</v>
      </c>
      <c r="D19" s="41">
        <v>22</v>
      </c>
      <c r="E19" s="41">
        <v>20</v>
      </c>
      <c r="F19" s="41">
        <v>23</v>
      </c>
      <c r="G19" s="41">
        <v>28</v>
      </c>
      <c r="H19" s="41">
        <v>20</v>
      </c>
      <c r="I19" s="41">
        <v>25</v>
      </c>
      <c r="J19" s="41">
        <v>26</v>
      </c>
      <c r="K19" s="41">
        <v>24</v>
      </c>
      <c r="L19" s="41">
        <v>22</v>
      </c>
      <c r="M19" s="41">
        <v>28</v>
      </c>
      <c r="N19" s="41"/>
      <c r="O19" s="41"/>
      <c r="P19" s="41"/>
      <c r="Q19" s="138">
        <f t="shared" si="1"/>
        <v>281</v>
      </c>
      <c r="R19" s="9"/>
      <c r="S19" s="127">
        <v>14</v>
      </c>
      <c r="T19" s="41">
        <v>16</v>
      </c>
      <c r="U19" s="41">
        <v>17</v>
      </c>
      <c r="V19" s="41">
        <v>14</v>
      </c>
      <c r="W19" s="41">
        <v>13</v>
      </c>
      <c r="X19" s="41">
        <v>14</v>
      </c>
      <c r="Y19" s="41">
        <v>14</v>
      </c>
      <c r="Z19" s="41">
        <v>17</v>
      </c>
      <c r="AA19" s="41">
        <v>18</v>
      </c>
      <c r="AB19" s="41">
        <v>13</v>
      </c>
      <c r="AC19" s="41">
        <v>15</v>
      </c>
      <c r="AD19" s="41">
        <v>17</v>
      </c>
      <c r="AE19" s="41"/>
      <c r="AF19" s="41"/>
      <c r="AG19" s="41"/>
      <c r="AH19" s="139">
        <f t="shared" si="3"/>
        <v>182</v>
      </c>
      <c r="AJ19" s="57"/>
      <c r="AK19" s="136" t="s">
        <v>24</v>
      </c>
      <c r="AL19" s="26">
        <f>S107</f>
        <v>13.473684210526315</v>
      </c>
      <c r="AM19" s="26">
        <f t="shared" ref="AM19:AZ19" si="9">T107</f>
        <v>16.105263157894736</v>
      </c>
      <c r="AN19" s="26">
        <f t="shared" si="9"/>
        <v>16.421052631578949</v>
      </c>
      <c r="AO19" s="26">
        <f t="shared" si="9"/>
        <v>13.368421052631579</v>
      </c>
      <c r="AP19" s="26">
        <f t="shared" si="9"/>
        <v>16.368421052631579</v>
      </c>
      <c r="AQ19" s="26">
        <f t="shared" si="9"/>
        <v>13.789473684210526</v>
      </c>
      <c r="AR19" s="26">
        <f t="shared" si="9"/>
        <v>13</v>
      </c>
      <c r="AS19" s="26">
        <f t="shared" si="9"/>
        <v>16.736842105263158</v>
      </c>
      <c r="AT19" s="26">
        <f t="shared" si="9"/>
        <v>16.315789473684209</v>
      </c>
      <c r="AU19" s="26">
        <f t="shared" si="9"/>
        <v>13.736842105263158</v>
      </c>
      <c r="AV19" s="26">
        <f t="shared" si="9"/>
        <v>19.157894736842106</v>
      </c>
      <c r="AW19" s="26">
        <f t="shared" si="9"/>
        <v>16.631578947368421</v>
      </c>
      <c r="AX19" s="278" t="e">
        <f t="shared" si="9"/>
        <v>#DIV/0!</v>
      </c>
      <c r="AY19" s="278" t="e">
        <f t="shared" si="9"/>
        <v>#DIV/0!</v>
      </c>
      <c r="AZ19" s="279" t="e">
        <f t="shared" si="9"/>
        <v>#DIV/0!</v>
      </c>
      <c r="BA19" s="76">
        <f>AH107</f>
        <v>185.10526315789474</v>
      </c>
      <c r="BB19" s="156"/>
    </row>
    <row r="20" spans="1:54" ht="27" thickBot="1">
      <c r="A20" s="148">
        <v>15</v>
      </c>
      <c r="B20" s="41">
        <v>22</v>
      </c>
      <c r="C20" s="41">
        <v>20</v>
      </c>
      <c r="D20" s="41">
        <v>21</v>
      </c>
      <c r="E20" s="41">
        <v>21</v>
      </c>
      <c r="F20" s="41">
        <v>22</v>
      </c>
      <c r="G20" s="41">
        <v>29</v>
      </c>
      <c r="H20" s="41">
        <v>20</v>
      </c>
      <c r="I20" s="41">
        <v>25</v>
      </c>
      <c r="J20" s="41">
        <v>27</v>
      </c>
      <c r="K20" s="41">
        <v>24</v>
      </c>
      <c r="L20" s="41">
        <v>20</v>
      </c>
      <c r="M20" s="41">
        <v>24</v>
      </c>
      <c r="N20" s="41"/>
      <c r="O20" s="41"/>
      <c r="P20" s="41"/>
      <c r="Q20" s="138">
        <f t="shared" si="1"/>
        <v>275</v>
      </c>
      <c r="R20" s="9"/>
      <c r="S20" s="127">
        <v>12</v>
      </c>
      <c r="T20" s="41">
        <v>16</v>
      </c>
      <c r="U20" s="41">
        <v>16</v>
      </c>
      <c r="V20" s="41">
        <v>10</v>
      </c>
      <c r="W20" s="41">
        <v>14</v>
      </c>
      <c r="X20" s="41">
        <v>15</v>
      </c>
      <c r="Y20" s="41">
        <v>13</v>
      </c>
      <c r="Z20" s="41">
        <v>18</v>
      </c>
      <c r="AA20" s="41">
        <v>19</v>
      </c>
      <c r="AB20" s="41">
        <v>14</v>
      </c>
      <c r="AC20" s="41">
        <v>14</v>
      </c>
      <c r="AD20" s="41">
        <v>18</v>
      </c>
      <c r="AE20" s="41"/>
      <c r="AF20" s="41"/>
      <c r="AG20" s="41"/>
      <c r="AH20" s="139">
        <f t="shared" si="3"/>
        <v>179</v>
      </c>
      <c r="AJ20" s="57"/>
      <c r="AK20" s="190" t="s">
        <v>25</v>
      </c>
      <c r="AL20" s="191">
        <f>S108</f>
        <v>0.90482785671772803</v>
      </c>
      <c r="AM20" s="191">
        <f t="shared" ref="AM20:AZ20" si="10">T108</f>
        <v>1.4100723717480783</v>
      </c>
      <c r="AN20" s="191">
        <f t="shared" si="10"/>
        <v>1.5746530296362717</v>
      </c>
      <c r="AO20" s="191">
        <f t="shared" si="10"/>
        <v>1.2565617248750864</v>
      </c>
      <c r="AP20" s="191">
        <f t="shared" si="10"/>
        <v>1.42245977548242</v>
      </c>
      <c r="AQ20" s="191">
        <f t="shared" si="10"/>
        <v>0.85498196007096172</v>
      </c>
      <c r="AR20" s="191">
        <f t="shared" si="10"/>
        <v>1.1547005383792515</v>
      </c>
      <c r="AS20" s="191">
        <f t="shared" si="10"/>
        <v>1.4469164631940536</v>
      </c>
      <c r="AT20" s="191">
        <f t="shared" si="10"/>
        <v>1.335524515310053</v>
      </c>
      <c r="AU20" s="191">
        <f t="shared" si="10"/>
        <v>0.99118925556670423</v>
      </c>
      <c r="AV20" s="191">
        <f t="shared" si="10"/>
        <v>22.497563220873342</v>
      </c>
      <c r="AW20" s="191">
        <f t="shared" si="10"/>
        <v>1.3420765964144055</v>
      </c>
      <c r="AX20" s="280" t="e">
        <f t="shared" si="10"/>
        <v>#DIV/0!</v>
      </c>
      <c r="AY20" s="280" t="e">
        <f t="shared" si="10"/>
        <v>#DIV/0!</v>
      </c>
      <c r="AZ20" s="281" t="e">
        <f t="shared" si="10"/>
        <v>#DIV/0!</v>
      </c>
      <c r="BA20" s="192">
        <f>AH108</f>
        <v>6.6972716044184413</v>
      </c>
      <c r="BB20" s="157"/>
    </row>
    <row r="21" spans="1:54" ht="30" thickBot="1">
      <c r="A21" s="148">
        <v>16</v>
      </c>
      <c r="B21" s="41">
        <v>24</v>
      </c>
      <c r="C21" s="41">
        <v>22</v>
      </c>
      <c r="D21" s="41">
        <v>23</v>
      </c>
      <c r="E21" s="41">
        <v>21</v>
      </c>
      <c r="F21" s="41">
        <v>24</v>
      </c>
      <c r="G21" s="41">
        <v>29</v>
      </c>
      <c r="H21" s="41">
        <v>19</v>
      </c>
      <c r="I21" s="41">
        <v>28</v>
      </c>
      <c r="J21" s="41">
        <v>29</v>
      </c>
      <c r="K21" s="41">
        <v>26</v>
      </c>
      <c r="L21" s="41">
        <v>19</v>
      </c>
      <c r="M21" s="41">
        <v>24</v>
      </c>
      <c r="N21" s="41"/>
      <c r="O21" s="41"/>
      <c r="P21" s="41"/>
      <c r="Q21" s="138">
        <f t="shared" si="1"/>
        <v>288</v>
      </c>
      <c r="R21" s="9"/>
      <c r="S21" s="127">
        <v>13</v>
      </c>
      <c r="T21" s="41">
        <v>14</v>
      </c>
      <c r="U21" s="41">
        <v>17</v>
      </c>
      <c r="V21" s="41">
        <v>15</v>
      </c>
      <c r="W21" s="41">
        <v>15</v>
      </c>
      <c r="X21" s="41">
        <v>13</v>
      </c>
      <c r="Y21" s="41">
        <v>12</v>
      </c>
      <c r="Z21" s="41">
        <v>18</v>
      </c>
      <c r="AA21" s="41">
        <v>17</v>
      </c>
      <c r="AB21" s="41">
        <v>15</v>
      </c>
      <c r="AC21" s="41">
        <v>15</v>
      </c>
      <c r="AD21" s="41">
        <v>19</v>
      </c>
      <c r="AE21" s="41"/>
      <c r="AF21" s="41"/>
      <c r="AG21" s="41"/>
      <c r="AH21" s="139">
        <f t="shared" si="3"/>
        <v>183</v>
      </c>
      <c r="AJ21" s="163"/>
      <c r="AK21" s="189" t="s">
        <v>60</v>
      </c>
      <c r="AL21" s="194">
        <f>S109</f>
        <v>89.824561403508767</v>
      </c>
      <c r="AM21" s="195">
        <f t="shared" ref="AM21:AZ21" si="11">T109</f>
        <v>80.526315789473685</v>
      </c>
      <c r="AN21" s="195">
        <f t="shared" si="11"/>
        <v>82.105263157894754</v>
      </c>
      <c r="AO21" s="195">
        <f t="shared" si="11"/>
        <v>89.122807017543863</v>
      </c>
      <c r="AP21" s="195">
        <f t="shared" si="11"/>
        <v>81.84210526315789</v>
      </c>
      <c r="AQ21" s="195">
        <f t="shared" si="11"/>
        <v>91.929824561403507</v>
      </c>
      <c r="AR21" s="195">
        <f t="shared" si="11"/>
        <v>86.666666666666671</v>
      </c>
      <c r="AS21" s="195">
        <f t="shared" si="11"/>
        <v>83.68421052631578</v>
      </c>
      <c r="AT21" s="195">
        <f t="shared" si="11"/>
        <v>81.578947368421041</v>
      </c>
      <c r="AU21" s="195">
        <f t="shared" si="11"/>
        <v>91.578947368421055</v>
      </c>
      <c r="AV21" s="195">
        <f t="shared" si="11"/>
        <v>127.71929824561403</v>
      </c>
      <c r="AW21" s="195">
        <f t="shared" si="11"/>
        <v>83.15789473684211</v>
      </c>
      <c r="AX21" s="282">
        <f t="shared" si="11"/>
        <v>0</v>
      </c>
      <c r="AY21" s="282">
        <f t="shared" si="11"/>
        <v>0</v>
      </c>
      <c r="AZ21" s="282">
        <f t="shared" si="11"/>
        <v>0</v>
      </c>
      <c r="BA21" s="196">
        <f>AH109</f>
        <v>88.145363408521305</v>
      </c>
      <c r="BB21" s="158"/>
    </row>
    <row r="22" spans="1:54" ht="30" thickBot="1">
      <c r="A22" s="148">
        <v>17</v>
      </c>
      <c r="B22" s="41">
        <v>23</v>
      </c>
      <c r="C22" s="41">
        <v>21</v>
      </c>
      <c r="D22" s="41">
        <v>22</v>
      </c>
      <c r="E22" s="41">
        <v>21</v>
      </c>
      <c r="F22" s="41">
        <v>21</v>
      </c>
      <c r="G22" s="41">
        <v>31</v>
      </c>
      <c r="H22" s="41">
        <v>21</v>
      </c>
      <c r="I22" s="41">
        <v>22</v>
      </c>
      <c r="J22" s="41">
        <v>30</v>
      </c>
      <c r="K22" s="41">
        <v>26</v>
      </c>
      <c r="L22" s="41">
        <v>24</v>
      </c>
      <c r="M22" s="41">
        <v>22</v>
      </c>
      <c r="N22" s="41"/>
      <c r="O22" s="41"/>
      <c r="P22" s="41"/>
      <c r="Q22" s="138">
        <f t="shared" si="1"/>
        <v>284</v>
      </c>
      <c r="R22" s="9"/>
      <c r="S22" s="127">
        <v>14</v>
      </c>
      <c r="T22" s="41">
        <v>18</v>
      </c>
      <c r="U22" s="41">
        <v>14</v>
      </c>
      <c r="V22" s="41">
        <v>14</v>
      </c>
      <c r="W22" s="41">
        <v>17</v>
      </c>
      <c r="X22" s="41">
        <v>14</v>
      </c>
      <c r="Y22" s="41">
        <v>12</v>
      </c>
      <c r="Z22" s="41">
        <v>17</v>
      </c>
      <c r="AA22" s="41">
        <v>18</v>
      </c>
      <c r="AB22" s="41">
        <v>15</v>
      </c>
      <c r="AC22" s="41">
        <v>15</v>
      </c>
      <c r="AD22" s="41">
        <v>18</v>
      </c>
      <c r="AE22" s="41"/>
      <c r="AF22" s="41"/>
      <c r="AG22" s="41"/>
      <c r="AH22" s="139">
        <f t="shared" si="3"/>
        <v>186</v>
      </c>
      <c r="AJ22" s="163"/>
      <c r="AK22" s="197" t="s">
        <v>82</v>
      </c>
      <c r="AZ22" s="50"/>
      <c r="BA22" s="193" t="s">
        <v>29</v>
      </c>
      <c r="BB22" s="159"/>
    </row>
    <row r="23" spans="1:54" ht="27" thickBot="1">
      <c r="A23" s="148">
        <v>18</v>
      </c>
      <c r="B23" s="41">
        <v>24</v>
      </c>
      <c r="C23" s="41">
        <v>20</v>
      </c>
      <c r="D23" s="41">
        <v>23</v>
      </c>
      <c r="E23" s="41">
        <v>21</v>
      </c>
      <c r="F23" s="41">
        <v>21</v>
      </c>
      <c r="G23" s="41">
        <v>32</v>
      </c>
      <c r="H23" s="41">
        <v>21</v>
      </c>
      <c r="I23" s="41">
        <v>24</v>
      </c>
      <c r="J23" s="41">
        <v>30</v>
      </c>
      <c r="K23" s="41">
        <v>24</v>
      </c>
      <c r="L23" s="41">
        <v>24</v>
      </c>
      <c r="M23" s="41">
        <v>23</v>
      </c>
      <c r="N23" s="41"/>
      <c r="O23" s="41"/>
      <c r="P23" s="41"/>
      <c r="Q23" s="138">
        <f t="shared" si="1"/>
        <v>287</v>
      </c>
      <c r="R23" s="9"/>
      <c r="S23" s="127">
        <v>14</v>
      </c>
      <c r="T23" s="41">
        <v>15</v>
      </c>
      <c r="U23" s="41">
        <v>15</v>
      </c>
      <c r="V23" s="41">
        <v>12</v>
      </c>
      <c r="W23" s="41">
        <v>15</v>
      </c>
      <c r="X23" s="41">
        <v>15</v>
      </c>
      <c r="Y23" s="41">
        <v>14</v>
      </c>
      <c r="Z23" s="41">
        <v>16</v>
      </c>
      <c r="AA23" s="41">
        <v>15</v>
      </c>
      <c r="AB23" s="41">
        <v>13</v>
      </c>
      <c r="AC23" s="41">
        <v>13</v>
      </c>
      <c r="AD23" s="41">
        <v>16</v>
      </c>
      <c r="AE23" s="41"/>
      <c r="AF23" s="41"/>
      <c r="AG23" s="41"/>
      <c r="AH23" s="139">
        <f t="shared" si="3"/>
        <v>173</v>
      </c>
      <c r="AJ23" s="53"/>
      <c r="AK23" s="161"/>
      <c r="AL23" s="131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51"/>
      <c r="BB23" s="54"/>
    </row>
    <row r="24" spans="1:54" ht="26.25">
      <c r="A24" s="148">
        <v>19</v>
      </c>
      <c r="B24" s="41">
        <v>23</v>
      </c>
      <c r="C24" s="41">
        <v>20</v>
      </c>
      <c r="D24" s="41">
        <v>22</v>
      </c>
      <c r="E24" s="41">
        <v>20</v>
      </c>
      <c r="F24" s="41">
        <v>21</v>
      </c>
      <c r="G24" s="41">
        <v>31</v>
      </c>
      <c r="H24" s="41">
        <v>20</v>
      </c>
      <c r="I24" s="41">
        <v>28</v>
      </c>
      <c r="J24" s="41">
        <v>28</v>
      </c>
      <c r="K24" s="41">
        <v>26</v>
      </c>
      <c r="L24" s="41">
        <v>25</v>
      </c>
      <c r="M24" s="41">
        <v>23</v>
      </c>
      <c r="N24" s="41"/>
      <c r="O24" s="41"/>
      <c r="P24" s="41"/>
      <c r="Q24" s="138">
        <f t="shared" si="1"/>
        <v>287</v>
      </c>
      <c r="R24" s="9"/>
      <c r="S24" s="127">
        <v>14</v>
      </c>
      <c r="T24" s="41">
        <v>14</v>
      </c>
      <c r="U24" s="41">
        <v>15</v>
      </c>
      <c r="V24" s="41">
        <v>14</v>
      </c>
      <c r="W24" s="41">
        <v>16</v>
      </c>
      <c r="X24" s="41">
        <v>14</v>
      </c>
      <c r="Y24" s="41">
        <v>13</v>
      </c>
      <c r="Z24" s="41">
        <v>14</v>
      </c>
      <c r="AA24" s="41">
        <v>16</v>
      </c>
      <c r="AB24" s="41">
        <v>14</v>
      </c>
      <c r="AC24" s="41">
        <v>13</v>
      </c>
      <c r="AD24" s="41">
        <v>17</v>
      </c>
      <c r="AE24" s="41"/>
      <c r="AF24" s="41"/>
      <c r="AG24" s="41"/>
      <c r="AH24" s="139">
        <f t="shared" si="3"/>
        <v>174</v>
      </c>
    </row>
    <row r="25" spans="1:54" ht="26.25">
      <c r="A25" s="148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138" t="str">
        <f t="shared" si="1"/>
        <v/>
      </c>
      <c r="R25" s="9"/>
      <c r="S25" s="12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139" t="str">
        <f t="shared" si="3"/>
        <v/>
      </c>
      <c r="AU25" s="40"/>
    </row>
    <row r="26" spans="1:54" ht="29.25">
      <c r="A26" s="148">
        <v>21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138" t="str">
        <f t="shared" si="1"/>
        <v/>
      </c>
      <c r="R26" s="9"/>
      <c r="S26" s="12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139" t="str">
        <f t="shared" si="3"/>
        <v/>
      </c>
      <c r="AM26" s="247" t="s">
        <v>30</v>
      </c>
      <c r="AN26" s="247"/>
      <c r="AO26" s="247"/>
      <c r="AP26" s="247"/>
      <c r="AQ26" s="247"/>
      <c r="AR26" s="247"/>
      <c r="AS26" s="247"/>
      <c r="AT26" s="247"/>
    </row>
    <row r="27" spans="1:54" ht="26.25">
      <c r="A27" s="148">
        <v>22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138" t="str">
        <f t="shared" si="1"/>
        <v/>
      </c>
      <c r="R27" s="9"/>
      <c r="S27" s="12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139" t="str">
        <f t="shared" si="3"/>
        <v/>
      </c>
      <c r="AO27" s="5"/>
      <c r="AP27" s="5"/>
      <c r="AQ27" s="5"/>
      <c r="AR27" s="5"/>
      <c r="AS27" s="5"/>
      <c r="AT27" s="3"/>
    </row>
    <row r="28" spans="1:54" ht="26.25">
      <c r="A28" s="148">
        <v>23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38" t="str">
        <f t="shared" si="1"/>
        <v/>
      </c>
      <c r="R28" s="9"/>
      <c r="S28" s="12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139" t="str">
        <f t="shared" si="3"/>
        <v/>
      </c>
      <c r="AM28" s="243" t="s">
        <v>36</v>
      </c>
      <c r="AN28" s="243" t="s">
        <v>37</v>
      </c>
      <c r="AO28" s="243"/>
      <c r="AP28" s="243"/>
      <c r="AQ28" s="243" t="s">
        <v>23</v>
      </c>
      <c r="AR28" s="245"/>
      <c r="AS28" s="243" t="s">
        <v>38</v>
      </c>
      <c r="AT28" s="245"/>
    </row>
    <row r="29" spans="1:54" ht="26.25">
      <c r="A29" s="148">
        <v>24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138" t="str">
        <f t="shared" si="1"/>
        <v/>
      </c>
      <c r="R29" s="9"/>
      <c r="S29" s="12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139" t="str">
        <f t="shared" si="3"/>
        <v/>
      </c>
      <c r="AM29" s="245"/>
      <c r="AN29" s="243"/>
      <c r="AO29" s="243"/>
      <c r="AP29" s="243"/>
      <c r="AQ29" s="145" t="s">
        <v>28</v>
      </c>
      <c r="AR29" s="145" t="s">
        <v>39</v>
      </c>
      <c r="AS29" s="145" t="s">
        <v>40</v>
      </c>
      <c r="AT29" s="145" t="s">
        <v>29</v>
      </c>
    </row>
    <row r="30" spans="1:54" ht="26.25">
      <c r="A30" s="148">
        <v>25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38" t="str">
        <f t="shared" si="1"/>
        <v/>
      </c>
      <c r="R30" s="9"/>
      <c r="S30" s="12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139" t="str">
        <f t="shared" si="3"/>
        <v/>
      </c>
      <c r="AM30" s="143">
        <v>1</v>
      </c>
      <c r="AN30" s="244" t="s">
        <v>48</v>
      </c>
      <c r="AO30" s="244"/>
      <c r="AP30" s="244"/>
      <c r="AQ30" s="144">
        <f>B106</f>
        <v>432</v>
      </c>
      <c r="AR30" s="144">
        <f>S106</f>
        <v>256</v>
      </c>
      <c r="AS30" s="144">
        <f>B109</f>
        <v>75.789473684210535</v>
      </c>
      <c r="AT30" s="144">
        <f>S109</f>
        <v>89.824561403508767</v>
      </c>
    </row>
    <row r="31" spans="1:54" ht="26.25">
      <c r="A31" s="148">
        <v>26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138" t="str">
        <f t="shared" si="1"/>
        <v/>
      </c>
      <c r="R31" s="9"/>
      <c r="S31" s="12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139" t="str">
        <f t="shared" si="3"/>
        <v/>
      </c>
      <c r="AM31" s="143">
        <v>2</v>
      </c>
      <c r="AN31" s="244" t="s">
        <v>48</v>
      </c>
      <c r="AO31" s="244"/>
      <c r="AP31" s="244"/>
      <c r="AQ31" s="144">
        <f>C106</f>
        <v>398</v>
      </c>
      <c r="AR31" s="144">
        <f>T106</f>
        <v>306</v>
      </c>
      <c r="AS31" s="144">
        <f>C109</f>
        <v>74.812030075187963</v>
      </c>
      <c r="AT31" s="144">
        <f>T109</f>
        <v>80.526315789473685</v>
      </c>
    </row>
    <row r="32" spans="1:54" ht="26.25">
      <c r="A32" s="148">
        <v>27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138" t="str">
        <f t="shared" si="1"/>
        <v/>
      </c>
      <c r="R32" s="9"/>
      <c r="S32" s="12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139" t="str">
        <f t="shared" si="3"/>
        <v/>
      </c>
      <c r="AM32" s="143">
        <v>3</v>
      </c>
      <c r="AN32" s="244" t="s">
        <v>48</v>
      </c>
      <c r="AO32" s="244"/>
      <c r="AP32" s="244"/>
      <c r="AQ32" s="144">
        <f>D106</f>
        <v>426</v>
      </c>
      <c r="AR32" s="144">
        <f>U106</f>
        <v>312</v>
      </c>
      <c r="AS32" s="144">
        <f>E109</f>
        <v>68.596491228070164</v>
      </c>
      <c r="AT32" s="144">
        <f>U109</f>
        <v>82.105263157894754</v>
      </c>
    </row>
    <row r="33" spans="1:52" ht="26.25">
      <c r="A33" s="148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138" t="str">
        <f t="shared" si="1"/>
        <v/>
      </c>
      <c r="R33" s="9"/>
      <c r="S33" s="12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139" t="str">
        <f t="shared" si="3"/>
        <v/>
      </c>
      <c r="AM33" s="143">
        <v>4</v>
      </c>
      <c r="AN33" s="244" t="s">
        <v>48</v>
      </c>
      <c r="AO33" s="244"/>
      <c r="AP33" s="244"/>
      <c r="AQ33" s="144">
        <f>E106</f>
        <v>391</v>
      </c>
      <c r="AR33" s="144">
        <f>V106</f>
        <v>254</v>
      </c>
      <c r="AS33" s="144">
        <f>E109</f>
        <v>68.596491228070164</v>
      </c>
      <c r="AT33" s="144">
        <f>V109</f>
        <v>89.122807017543863</v>
      </c>
    </row>
    <row r="34" spans="1:52" ht="26.25">
      <c r="A34" s="148">
        <v>29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138" t="str">
        <f t="shared" si="1"/>
        <v/>
      </c>
      <c r="R34" s="9"/>
      <c r="S34" s="12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139" t="str">
        <f t="shared" si="3"/>
        <v/>
      </c>
      <c r="AM34" s="143">
        <v>5</v>
      </c>
      <c r="AN34" s="244" t="s">
        <v>48</v>
      </c>
      <c r="AO34" s="244"/>
      <c r="AP34" s="244"/>
      <c r="AQ34" s="144">
        <f>F106</f>
        <v>394</v>
      </c>
      <c r="AR34" s="144">
        <f>W106</f>
        <v>311</v>
      </c>
      <c r="AS34" s="144">
        <f>F109</f>
        <v>74.060150375939855</v>
      </c>
      <c r="AT34" s="144">
        <f>W109</f>
        <v>81.84210526315789</v>
      </c>
      <c r="AW34" s="188"/>
    </row>
    <row r="35" spans="1:52" ht="26.25">
      <c r="A35" s="148">
        <v>30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138" t="str">
        <f t="shared" si="1"/>
        <v/>
      </c>
      <c r="R35" s="9"/>
      <c r="S35" s="12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139" t="str">
        <f t="shared" si="3"/>
        <v/>
      </c>
      <c r="AM35" s="143">
        <v>6</v>
      </c>
      <c r="AN35" s="244" t="s">
        <v>48</v>
      </c>
      <c r="AO35" s="244"/>
      <c r="AP35" s="244"/>
      <c r="AQ35" s="144">
        <f>G106</f>
        <v>566</v>
      </c>
      <c r="AR35" s="144">
        <f>X106</f>
        <v>262</v>
      </c>
      <c r="AS35" s="144">
        <f>G109</f>
        <v>85.112781954887211</v>
      </c>
      <c r="AT35" s="144">
        <f>X109</f>
        <v>91.929824561403507</v>
      </c>
      <c r="AW35" s="188"/>
    </row>
    <row r="36" spans="1:52" ht="26.25">
      <c r="A36" s="148">
        <v>31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38" t="str">
        <f t="shared" si="1"/>
        <v/>
      </c>
      <c r="R36" s="9"/>
      <c r="S36" s="12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139" t="str">
        <f t="shared" si="3"/>
        <v/>
      </c>
      <c r="AL36" s="6"/>
      <c r="AM36" s="143">
        <v>7</v>
      </c>
      <c r="AN36" s="244" t="s">
        <v>48</v>
      </c>
      <c r="AO36" s="244"/>
      <c r="AP36" s="244"/>
      <c r="AQ36" s="144">
        <f>H106</f>
        <v>401</v>
      </c>
      <c r="AR36" s="144">
        <f>Y106</f>
        <v>247</v>
      </c>
      <c r="AS36" s="144">
        <f>H109</f>
        <v>75.375939849624061</v>
      </c>
      <c r="AT36" s="144">
        <f>Y109</f>
        <v>86.666666666666671</v>
      </c>
      <c r="AW36" s="188"/>
    </row>
    <row r="37" spans="1:52" ht="26.25">
      <c r="A37" s="148">
        <v>32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138" t="str">
        <f t="shared" si="1"/>
        <v/>
      </c>
      <c r="R37" s="9"/>
      <c r="S37" s="12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139" t="str">
        <f t="shared" si="3"/>
        <v/>
      </c>
      <c r="AJ37" s="2"/>
      <c r="AL37" s="6"/>
      <c r="AM37" s="143">
        <v>8</v>
      </c>
      <c r="AN37" s="244" t="s">
        <v>48</v>
      </c>
      <c r="AO37" s="244"/>
      <c r="AP37" s="244"/>
      <c r="AQ37" s="144">
        <f>I106</f>
        <v>461</v>
      </c>
      <c r="AR37" s="144">
        <f>Z106</f>
        <v>318</v>
      </c>
      <c r="AS37" s="144">
        <f>I109</f>
        <v>80.877192982456137</v>
      </c>
      <c r="AT37" s="144">
        <f>Z109</f>
        <v>83.68421052631578</v>
      </c>
      <c r="AU37" s="3"/>
      <c r="AV37" s="3"/>
      <c r="AW37" s="188"/>
      <c r="AX37" s="3"/>
      <c r="AY37" s="3"/>
      <c r="AZ37" s="3"/>
    </row>
    <row r="38" spans="1:52" ht="26.25">
      <c r="A38" s="148">
        <v>33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138" t="str">
        <f t="shared" ref="Q38:Q69" si="12">IF(COUNT(B38:P38)=0,"",SUM(B38:P38))</f>
        <v/>
      </c>
      <c r="R38" s="9"/>
      <c r="S38" s="12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139" t="str">
        <f t="shared" si="3"/>
        <v/>
      </c>
      <c r="AM38" s="143">
        <v>9</v>
      </c>
      <c r="AN38" s="244" t="s">
        <v>48</v>
      </c>
      <c r="AO38" s="244"/>
      <c r="AP38" s="244"/>
      <c r="AQ38" s="144">
        <f>J106</f>
        <v>493</v>
      </c>
      <c r="AR38" s="144">
        <f>AA106</f>
        <v>310</v>
      </c>
      <c r="AS38" s="144">
        <f>J109</f>
        <v>86.491228070175424</v>
      </c>
      <c r="AT38" s="144">
        <f>AA109</f>
        <v>81.578947368421041</v>
      </c>
      <c r="AU38" s="2"/>
      <c r="AV38" s="2"/>
      <c r="AW38" s="188"/>
      <c r="AX38" s="2"/>
      <c r="AY38" s="2"/>
      <c r="AZ38" s="2"/>
    </row>
    <row r="39" spans="1:52" ht="26.25">
      <c r="A39" s="148">
        <v>34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138" t="str">
        <f t="shared" si="12"/>
        <v/>
      </c>
      <c r="R39" s="9"/>
      <c r="S39" s="12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139" t="str">
        <f t="shared" si="3"/>
        <v/>
      </c>
      <c r="AM39" s="143">
        <v>10</v>
      </c>
      <c r="AN39" s="244" t="s">
        <v>48</v>
      </c>
      <c r="AO39" s="244"/>
      <c r="AP39" s="244"/>
      <c r="AQ39" s="144">
        <f>K106</f>
        <v>466.23</v>
      </c>
      <c r="AR39" s="144">
        <f>AB106</f>
        <v>261</v>
      </c>
      <c r="AS39" s="144">
        <f>K109</f>
        <v>81.794736842105266</v>
      </c>
      <c r="AT39" s="144">
        <f>AB109</f>
        <v>91.578947368421055</v>
      </c>
      <c r="AU39" s="3"/>
      <c r="AV39" s="3"/>
      <c r="AW39" s="188"/>
      <c r="AX39" s="3"/>
      <c r="AY39" s="3"/>
      <c r="AZ39" s="3"/>
    </row>
    <row r="40" spans="1:52" ht="26.25">
      <c r="A40" s="148">
        <v>35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138" t="str">
        <f t="shared" si="12"/>
        <v/>
      </c>
      <c r="R40" s="9"/>
      <c r="S40" s="12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139" t="str">
        <f t="shared" si="3"/>
        <v/>
      </c>
      <c r="AM40" s="143">
        <v>11</v>
      </c>
      <c r="AN40" s="244" t="s">
        <v>48</v>
      </c>
      <c r="AO40" s="244"/>
      <c r="AP40" s="244"/>
      <c r="AQ40" s="144">
        <f>L106</f>
        <v>417</v>
      </c>
      <c r="AR40" s="144">
        <f>AC106</f>
        <v>364</v>
      </c>
      <c r="AS40" s="144">
        <f>L109</f>
        <v>87.78947368421052</v>
      </c>
      <c r="AT40" s="144">
        <f>AC109</f>
        <v>127.71929824561403</v>
      </c>
      <c r="AU40" s="3"/>
      <c r="AV40" s="3"/>
      <c r="AW40" s="188"/>
      <c r="AX40" s="3"/>
      <c r="AY40" s="3"/>
      <c r="AZ40" s="3"/>
    </row>
    <row r="41" spans="1:52" ht="26.25">
      <c r="A41" s="148">
        <v>36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138" t="str">
        <f t="shared" si="12"/>
        <v/>
      </c>
      <c r="R41" s="9"/>
      <c r="S41" s="12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139" t="str">
        <f t="shared" si="3"/>
        <v/>
      </c>
      <c r="AM41" s="143">
        <v>12</v>
      </c>
      <c r="AN41" s="244" t="s">
        <v>48</v>
      </c>
      <c r="AO41" s="244"/>
      <c r="AP41" s="244"/>
      <c r="AQ41" s="144">
        <f>M106</f>
        <v>453</v>
      </c>
      <c r="AR41" s="144">
        <f>AD106</f>
        <v>316</v>
      </c>
      <c r="AS41" s="144">
        <f>M109</f>
        <v>95.368421052631575</v>
      </c>
      <c r="AT41" s="144">
        <f>AD109</f>
        <v>83.15789473684211</v>
      </c>
      <c r="AU41" s="3"/>
      <c r="AV41" s="3"/>
      <c r="AW41" s="188"/>
      <c r="AX41" s="3"/>
      <c r="AY41" s="3"/>
      <c r="AZ41" s="3"/>
    </row>
    <row r="42" spans="1:52" ht="26.25">
      <c r="A42" s="148">
        <v>37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38" t="str">
        <f t="shared" si="12"/>
        <v/>
      </c>
      <c r="R42" s="9"/>
      <c r="S42" s="12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139" t="str">
        <f t="shared" si="3"/>
        <v/>
      </c>
      <c r="AM42" s="269">
        <v>13</v>
      </c>
      <c r="AN42" s="270" t="s">
        <v>48</v>
      </c>
      <c r="AO42" s="270"/>
      <c r="AP42" s="270"/>
      <c r="AQ42" s="271">
        <f>N106</f>
        <v>0</v>
      </c>
      <c r="AR42" s="271">
        <f>AE106</f>
        <v>0</v>
      </c>
      <c r="AS42" s="271">
        <f>N109</f>
        <v>0</v>
      </c>
      <c r="AT42" s="271">
        <f>AE109</f>
        <v>0</v>
      </c>
      <c r="AU42" s="3"/>
      <c r="AV42" s="3"/>
      <c r="AW42" s="188"/>
      <c r="AX42" s="3"/>
      <c r="AY42" s="3"/>
      <c r="AZ42" s="3"/>
    </row>
    <row r="43" spans="1:52" ht="26.25">
      <c r="A43" s="148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38" t="str">
        <f t="shared" si="12"/>
        <v/>
      </c>
      <c r="R43" s="9"/>
      <c r="S43" s="12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139" t="str">
        <f t="shared" si="3"/>
        <v/>
      </c>
      <c r="AK43" s="16"/>
      <c r="AL43" s="16"/>
      <c r="AM43" s="269">
        <v>14</v>
      </c>
      <c r="AN43" s="270" t="s">
        <v>48</v>
      </c>
      <c r="AO43" s="270"/>
      <c r="AP43" s="270"/>
      <c r="AQ43" s="271">
        <f>O106</f>
        <v>0</v>
      </c>
      <c r="AR43" s="271">
        <f>AF106</f>
        <v>0</v>
      </c>
      <c r="AS43" s="271">
        <f>O109</f>
        <v>0</v>
      </c>
      <c r="AT43" s="271">
        <f>AF109</f>
        <v>0</v>
      </c>
      <c r="AU43" s="3"/>
      <c r="AV43" s="3"/>
      <c r="AW43" s="3"/>
      <c r="AX43" s="3"/>
      <c r="AY43" s="3"/>
      <c r="AZ43" s="3"/>
    </row>
    <row r="44" spans="1:52" ht="26.25">
      <c r="A44" s="148">
        <v>39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38" t="str">
        <f t="shared" si="12"/>
        <v/>
      </c>
      <c r="R44" s="9"/>
      <c r="S44" s="12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139" t="str">
        <f t="shared" si="3"/>
        <v/>
      </c>
      <c r="AM44" s="269">
        <v>15</v>
      </c>
      <c r="AN44" s="270" t="s">
        <v>48</v>
      </c>
      <c r="AO44" s="270"/>
      <c r="AP44" s="270"/>
      <c r="AQ44" s="271">
        <f>P106</f>
        <v>0</v>
      </c>
      <c r="AR44" s="271">
        <f>AG106</f>
        <v>0</v>
      </c>
      <c r="AS44" s="271">
        <f>P109</f>
        <v>0</v>
      </c>
      <c r="AT44" s="271">
        <f>AG109</f>
        <v>0</v>
      </c>
      <c r="AU44" s="3"/>
      <c r="AV44" s="3"/>
      <c r="AW44" s="3"/>
      <c r="AX44" s="3"/>
      <c r="AY44" s="3"/>
      <c r="AZ44" s="3"/>
    </row>
    <row r="45" spans="1:52" ht="29.25">
      <c r="A45" s="148">
        <v>40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38" t="str">
        <f t="shared" si="12"/>
        <v/>
      </c>
      <c r="R45" s="9"/>
      <c r="S45" s="12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139" t="str">
        <f t="shared" si="3"/>
        <v/>
      </c>
      <c r="AM45" s="141"/>
      <c r="AN45" s="246" t="s">
        <v>27</v>
      </c>
      <c r="AO45" s="246"/>
      <c r="AP45" s="246"/>
      <c r="AQ45" s="142">
        <f>Q106</f>
        <v>5298.23</v>
      </c>
      <c r="AR45" s="142">
        <f>AH106</f>
        <v>3517</v>
      </c>
      <c r="AS45" s="142">
        <f>Q109</f>
        <v>79.900919921580439</v>
      </c>
      <c r="AT45" s="142">
        <f>AH109</f>
        <v>88.145363408521305</v>
      </c>
      <c r="AU45" s="3"/>
      <c r="AV45" s="3"/>
      <c r="AW45" s="3"/>
      <c r="AX45" s="3"/>
      <c r="AY45" s="3"/>
      <c r="AZ45" s="3"/>
    </row>
    <row r="46" spans="1:52" ht="26.25">
      <c r="A46" s="148">
        <v>41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38" t="str">
        <f t="shared" si="12"/>
        <v/>
      </c>
      <c r="R46" s="9"/>
      <c r="S46" s="12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139" t="str">
        <f t="shared" si="3"/>
        <v/>
      </c>
    </row>
    <row r="47" spans="1:52" ht="26.25">
      <c r="A47" s="148">
        <v>42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38" t="str">
        <f t="shared" si="12"/>
        <v/>
      </c>
      <c r="R47" s="9"/>
      <c r="S47" s="12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139" t="str">
        <f t="shared" si="3"/>
        <v/>
      </c>
    </row>
    <row r="48" spans="1:52" ht="26.25">
      <c r="A48" s="148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38" t="str">
        <f t="shared" si="12"/>
        <v/>
      </c>
      <c r="R48" s="9"/>
      <c r="S48" s="12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39" t="str">
        <f t="shared" si="3"/>
        <v/>
      </c>
    </row>
    <row r="49" spans="1:34" ht="26.25">
      <c r="A49" s="148">
        <v>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38" t="str">
        <f t="shared" si="12"/>
        <v/>
      </c>
      <c r="R49" s="9"/>
      <c r="S49" s="12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139" t="str">
        <f t="shared" si="3"/>
        <v/>
      </c>
    </row>
    <row r="50" spans="1:34" ht="26.25">
      <c r="A50" s="148">
        <v>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138" t="str">
        <f t="shared" si="12"/>
        <v/>
      </c>
      <c r="R50" s="9"/>
      <c r="S50" s="12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139" t="str">
        <f t="shared" si="3"/>
        <v/>
      </c>
    </row>
    <row r="51" spans="1:34" ht="26.25">
      <c r="A51" s="148">
        <v>46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138" t="str">
        <f t="shared" si="12"/>
        <v/>
      </c>
      <c r="R51" s="9"/>
      <c r="S51" s="12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139" t="str">
        <f t="shared" si="3"/>
        <v/>
      </c>
    </row>
    <row r="52" spans="1:34" ht="26.25">
      <c r="A52" s="148">
        <v>47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138" t="str">
        <f t="shared" si="12"/>
        <v/>
      </c>
      <c r="R52" s="9"/>
      <c r="S52" s="12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139" t="str">
        <f t="shared" si="3"/>
        <v/>
      </c>
    </row>
    <row r="53" spans="1:34" ht="26.25">
      <c r="A53" s="148">
        <v>48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138" t="str">
        <f t="shared" si="12"/>
        <v/>
      </c>
      <c r="R53" s="9"/>
      <c r="S53" s="12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139" t="str">
        <f t="shared" si="3"/>
        <v/>
      </c>
    </row>
    <row r="54" spans="1:34" ht="26.25">
      <c r="A54" s="148">
        <v>49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38" t="str">
        <f t="shared" si="12"/>
        <v/>
      </c>
      <c r="R54" s="9"/>
      <c r="S54" s="12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139" t="str">
        <f t="shared" si="3"/>
        <v/>
      </c>
    </row>
    <row r="55" spans="1:34" ht="26.25">
      <c r="A55" s="148">
        <v>50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38" t="str">
        <f t="shared" si="12"/>
        <v/>
      </c>
      <c r="R55" s="9"/>
      <c r="S55" s="12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139" t="str">
        <f t="shared" si="3"/>
        <v/>
      </c>
    </row>
    <row r="56" spans="1:34" ht="26.25">
      <c r="A56" s="148">
        <v>51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38" t="str">
        <f t="shared" si="12"/>
        <v/>
      </c>
      <c r="R56" s="9"/>
      <c r="S56" s="12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139" t="str">
        <f t="shared" si="3"/>
        <v/>
      </c>
    </row>
    <row r="57" spans="1:34" ht="26.25">
      <c r="A57" s="148">
        <v>52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38" t="str">
        <f t="shared" si="12"/>
        <v/>
      </c>
      <c r="R57" s="9"/>
      <c r="S57" s="12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139" t="str">
        <f t="shared" si="3"/>
        <v/>
      </c>
    </row>
    <row r="58" spans="1:34" ht="26.25">
      <c r="A58" s="148">
        <v>53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38" t="str">
        <f t="shared" si="12"/>
        <v/>
      </c>
      <c r="R58" s="9"/>
      <c r="S58" s="12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139" t="str">
        <f t="shared" si="3"/>
        <v/>
      </c>
    </row>
    <row r="59" spans="1:34" ht="26.25">
      <c r="A59" s="148">
        <v>54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38" t="str">
        <f t="shared" si="12"/>
        <v/>
      </c>
      <c r="R59" s="9"/>
      <c r="S59" s="12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139" t="str">
        <f t="shared" si="3"/>
        <v/>
      </c>
    </row>
    <row r="60" spans="1:34" ht="26.25">
      <c r="A60" s="148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38" t="str">
        <f t="shared" si="12"/>
        <v/>
      </c>
      <c r="R60" s="9"/>
      <c r="S60" s="12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139" t="str">
        <f t="shared" si="3"/>
        <v/>
      </c>
    </row>
    <row r="61" spans="1:34" ht="26.25">
      <c r="A61" s="148">
        <v>56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38" t="str">
        <f t="shared" si="12"/>
        <v/>
      </c>
      <c r="R61" s="9"/>
      <c r="S61" s="12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139" t="str">
        <f t="shared" si="3"/>
        <v/>
      </c>
    </row>
    <row r="62" spans="1:34" ht="26.25">
      <c r="A62" s="148">
        <v>57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38" t="str">
        <f t="shared" si="12"/>
        <v/>
      </c>
      <c r="R62" s="9"/>
      <c r="S62" s="12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139" t="str">
        <f t="shared" si="3"/>
        <v/>
      </c>
    </row>
    <row r="63" spans="1:34" ht="26.25">
      <c r="A63" s="148">
        <v>58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38" t="str">
        <f t="shared" si="12"/>
        <v/>
      </c>
      <c r="R63" s="9"/>
      <c r="S63" s="12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139" t="str">
        <f t="shared" si="3"/>
        <v/>
      </c>
    </row>
    <row r="64" spans="1:34" ht="26.25">
      <c r="A64" s="148">
        <v>59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38" t="str">
        <f t="shared" si="12"/>
        <v/>
      </c>
      <c r="R64" s="9"/>
      <c r="S64" s="12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139" t="str">
        <f t="shared" si="3"/>
        <v/>
      </c>
    </row>
    <row r="65" spans="1:34" ht="26.25">
      <c r="A65" s="148">
        <v>60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138" t="str">
        <f t="shared" si="12"/>
        <v/>
      </c>
      <c r="R65" s="9"/>
      <c r="S65" s="12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139" t="str">
        <f>IF(COUNT(S65:AG65)=0,"",SUM(S65:AG65))</f>
        <v/>
      </c>
    </row>
    <row r="66" spans="1:34" ht="26.25">
      <c r="A66" s="148">
        <v>61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138" t="str">
        <f t="shared" si="12"/>
        <v/>
      </c>
      <c r="R66" s="9"/>
      <c r="S66" s="12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139" t="str">
        <f t="shared" ref="AH66:AH103" si="13">IF(COUNT(S66:AG66)=0,"",SUM(S66:AG66))</f>
        <v/>
      </c>
    </row>
    <row r="67" spans="1:34" ht="26.25">
      <c r="A67" s="148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138" t="str">
        <f t="shared" si="12"/>
        <v/>
      </c>
      <c r="R67" s="9"/>
      <c r="S67" s="12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139" t="str">
        <f t="shared" si="13"/>
        <v/>
      </c>
    </row>
    <row r="68" spans="1:34" ht="26.25">
      <c r="A68" s="148">
        <v>63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38" t="str">
        <f t="shared" si="12"/>
        <v/>
      </c>
      <c r="R68" s="9"/>
      <c r="S68" s="12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139" t="str">
        <f t="shared" si="13"/>
        <v/>
      </c>
    </row>
    <row r="69" spans="1:34" ht="26.25">
      <c r="A69" s="148">
        <v>64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38" t="str">
        <f t="shared" si="12"/>
        <v/>
      </c>
      <c r="R69" s="9"/>
      <c r="S69" s="12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139" t="str">
        <f t="shared" si="13"/>
        <v/>
      </c>
    </row>
    <row r="70" spans="1:34" ht="26.25">
      <c r="A70" s="148">
        <v>65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38" t="str">
        <f t="shared" ref="Q70:Q101" si="14">IF(COUNT(B70:P70)=0,"",SUM(B70:P70))</f>
        <v/>
      </c>
      <c r="R70" s="9"/>
      <c r="S70" s="12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139" t="str">
        <f t="shared" si="13"/>
        <v/>
      </c>
    </row>
    <row r="71" spans="1:34" ht="26.25">
      <c r="A71" s="148">
        <v>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138" t="str">
        <f t="shared" si="14"/>
        <v/>
      </c>
      <c r="R71" s="9"/>
      <c r="S71" s="12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139" t="str">
        <f t="shared" si="13"/>
        <v/>
      </c>
    </row>
    <row r="72" spans="1:34" ht="26.25">
      <c r="A72" s="148">
        <v>67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38" t="str">
        <f t="shared" si="14"/>
        <v/>
      </c>
      <c r="R72" s="9"/>
      <c r="S72" s="12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139" t="str">
        <f t="shared" si="13"/>
        <v/>
      </c>
    </row>
    <row r="73" spans="1:34" ht="26.25">
      <c r="A73" s="148">
        <v>68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138" t="str">
        <f t="shared" si="14"/>
        <v/>
      </c>
      <c r="R73" s="9"/>
      <c r="S73" s="12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139" t="str">
        <f t="shared" si="13"/>
        <v/>
      </c>
    </row>
    <row r="74" spans="1:34" ht="26.25">
      <c r="A74" s="148">
        <v>69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38" t="str">
        <f t="shared" si="14"/>
        <v/>
      </c>
      <c r="R74" s="9"/>
      <c r="S74" s="12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139" t="str">
        <f t="shared" si="13"/>
        <v/>
      </c>
    </row>
    <row r="75" spans="1:34" ht="26.25">
      <c r="A75" s="148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38" t="str">
        <f t="shared" si="14"/>
        <v/>
      </c>
      <c r="R75" s="9"/>
      <c r="S75" s="12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139" t="str">
        <f t="shared" si="13"/>
        <v/>
      </c>
    </row>
    <row r="76" spans="1:34" ht="26.25">
      <c r="A76" s="148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38" t="str">
        <f t="shared" si="14"/>
        <v/>
      </c>
      <c r="R76" s="9"/>
      <c r="S76" s="12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139" t="str">
        <f t="shared" si="13"/>
        <v/>
      </c>
    </row>
    <row r="77" spans="1:34" ht="26.25">
      <c r="A77" s="148">
        <v>72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8" t="str">
        <f t="shared" si="14"/>
        <v/>
      </c>
      <c r="R77" s="9"/>
      <c r="S77" s="12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139" t="str">
        <f t="shared" si="13"/>
        <v/>
      </c>
    </row>
    <row r="78" spans="1:34" ht="26.25">
      <c r="A78" s="148">
        <v>73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38" t="str">
        <f t="shared" si="14"/>
        <v/>
      </c>
      <c r="R78" s="9"/>
      <c r="S78" s="12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139" t="str">
        <f t="shared" si="13"/>
        <v/>
      </c>
    </row>
    <row r="79" spans="1:34" ht="26.25">
      <c r="A79" s="148">
        <v>74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138" t="str">
        <f t="shared" si="14"/>
        <v/>
      </c>
      <c r="R79" s="9"/>
      <c r="S79" s="12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139" t="str">
        <f t="shared" si="13"/>
        <v/>
      </c>
    </row>
    <row r="80" spans="1:34" ht="26.25">
      <c r="A80" s="148">
        <v>75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138" t="str">
        <f t="shared" si="14"/>
        <v/>
      </c>
      <c r="R80" s="9"/>
      <c r="S80" s="12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139" t="str">
        <f t="shared" si="13"/>
        <v/>
      </c>
    </row>
    <row r="81" spans="1:34" ht="26.25">
      <c r="A81" s="148">
        <v>76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138" t="str">
        <f t="shared" si="14"/>
        <v/>
      </c>
      <c r="R81" s="9"/>
      <c r="S81" s="12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139" t="str">
        <f t="shared" si="13"/>
        <v/>
      </c>
    </row>
    <row r="82" spans="1:34" ht="26.25">
      <c r="A82" s="148">
        <v>77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138" t="str">
        <f t="shared" si="14"/>
        <v/>
      </c>
      <c r="R82" s="9"/>
      <c r="S82" s="12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139" t="str">
        <f t="shared" si="13"/>
        <v/>
      </c>
    </row>
    <row r="83" spans="1:34" ht="26.25">
      <c r="A83" s="148">
        <v>78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138" t="str">
        <f t="shared" si="14"/>
        <v/>
      </c>
      <c r="R83" s="9"/>
      <c r="S83" s="12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139" t="str">
        <f t="shared" si="13"/>
        <v/>
      </c>
    </row>
    <row r="84" spans="1:34" ht="26.25">
      <c r="A84" s="148">
        <v>79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138" t="str">
        <f t="shared" si="14"/>
        <v/>
      </c>
      <c r="R84" s="9"/>
      <c r="S84" s="12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139" t="str">
        <f t="shared" si="13"/>
        <v/>
      </c>
    </row>
    <row r="85" spans="1:34" ht="26.25">
      <c r="A85" s="148">
        <v>80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138" t="str">
        <f t="shared" si="14"/>
        <v/>
      </c>
      <c r="R85" s="9"/>
      <c r="S85" s="12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139" t="str">
        <f t="shared" si="13"/>
        <v/>
      </c>
    </row>
    <row r="86" spans="1:34" ht="26.25">
      <c r="A86" s="148">
        <v>81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138" t="str">
        <f t="shared" si="14"/>
        <v/>
      </c>
      <c r="R86" s="9"/>
      <c r="S86" s="12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139" t="str">
        <f t="shared" si="13"/>
        <v/>
      </c>
    </row>
    <row r="87" spans="1:34" ht="26.25">
      <c r="A87" s="148">
        <v>82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138" t="str">
        <f t="shared" si="14"/>
        <v/>
      </c>
      <c r="R87" s="9"/>
      <c r="S87" s="12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139" t="str">
        <f t="shared" si="13"/>
        <v/>
      </c>
    </row>
    <row r="88" spans="1:34" ht="26.25">
      <c r="A88" s="148">
        <v>83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138" t="str">
        <f t="shared" si="14"/>
        <v/>
      </c>
      <c r="R88" s="9"/>
      <c r="S88" s="1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139" t="str">
        <f t="shared" si="13"/>
        <v/>
      </c>
    </row>
    <row r="89" spans="1:34" ht="26.25">
      <c r="A89" s="148">
        <v>84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138" t="str">
        <f t="shared" si="14"/>
        <v/>
      </c>
      <c r="R89" s="9"/>
      <c r="S89" s="1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139" t="str">
        <f t="shared" si="13"/>
        <v/>
      </c>
    </row>
    <row r="90" spans="1:34" ht="26.25">
      <c r="A90" s="148">
        <v>85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138" t="str">
        <f t="shared" si="14"/>
        <v/>
      </c>
      <c r="R90" s="9"/>
      <c r="S90" s="1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139" t="str">
        <f t="shared" si="13"/>
        <v/>
      </c>
    </row>
    <row r="91" spans="1:34" ht="26.25">
      <c r="A91" s="148">
        <v>86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138" t="str">
        <f t="shared" si="14"/>
        <v/>
      </c>
      <c r="R91" s="9"/>
      <c r="S91" s="1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139" t="str">
        <f t="shared" si="13"/>
        <v/>
      </c>
    </row>
    <row r="92" spans="1:34" ht="26.25">
      <c r="A92" s="148">
        <v>87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138" t="str">
        <f t="shared" si="14"/>
        <v/>
      </c>
      <c r="R92" s="9"/>
      <c r="S92" s="1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139" t="str">
        <f t="shared" si="13"/>
        <v/>
      </c>
    </row>
    <row r="93" spans="1:34" ht="26.25">
      <c r="A93" s="148">
        <v>88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138" t="str">
        <f t="shared" si="14"/>
        <v/>
      </c>
      <c r="R93" s="9"/>
      <c r="S93" s="1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139" t="str">
        <f t="shared" si="13"/>
        <v/>
      </c>
    </row>
    <row r="94" spans="1:34" ht="26.25">
      <c r="A94" s="148">
        <v>89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138" t="str">
        <f t="shared" si="14"/>
        <v/>
      </c>
      <c r="R94" s="9"/>
      <c r="S94" s="1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139" t="str">
        <f t="shared" si="13"/>
        <v/>
      </c>
    </row>
    <row r="95" spans="1:34" ht="26.25">
      <c r="A95" s="148">
        <v>90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8" t="str">
        <f t="shared" si="14"/>
        <v/>
      </c>
      <c r="R95" s="9"/>
      <c r="S95" s="1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139" t="str">
        <f t="shared" si="13"/>
        <v/>
      </c>
    </row>
    <row r="96" spans="1:34" ht="26.25">
      <c r="A96" s="148">
        <v>91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138" t="str">
        <f t="shared" si="14"/>
        <v/>
      </c>
      <c r="R96" s="9"/>
      <c r="S96" s="1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139" t="str">
        <f t="shared" si="13"/>
        <v/>
      </c>
    </row>
    <row r="97" spans="1:34" ht="26.25">
      <c r="A97" s="148">
        <v>92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138" t="str">
        <f t="shared" si="14"/>
        <v/>
      </c>
      <c r="R97" s="9"/>
      <c r="S97" s="1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139" t="str">
        <f t="shared" si="13"/>
        <v/>
      </c>
    </row>
    <row r="98" spans="1:34" ht="26.25">
      <c r="A98" s="148">
        <v>93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138" t="str">
        <f t="shared" si="14"/>
        <v/>
      </c>
      <c r="R98" s="9"/>
      <c r="S98" s="1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139" t="str">
        <f t="shared" si="13"/>
        <v/>
      </c>
    </row>
    <row r="99" spans="1:34" ht="26.25">
      <c r="A99" s="148">
        <v>94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138" t="str">
        <f t="shared" si="14"/>
        <v/>
      </c>
      <c r="R99" s="9"/>
      <c r="S99" s="1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139" t="str">
        <f t="shared" si="13"/>
        <v/>
      </c>
    </row>
    <row r="100" spans="1:34" ht="26.25">
      <c r="A100" s="148">
        <v>95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138" t="str">
        <f t="shared" si="14"/>
        <v/>
      </c>
      <c r="R100" s="9"/>
      <c r="S100" s="1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139" t="str">
        <f t="shared" si="13"/>
        <v/>
      </c>
    </row>
    <row r="101" spans="1:34" ht="26.25">
      <c r="A101" s="148">
        <v>96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138" t="str">
        <f t="shared" si="14"/>
        <v/>
      </c>
      <c r="R101" s="9"/>
      <c r="S101" s="1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139" t="str">
        <f t="shared" si="13"/>
        <v/>
      </c>
    </row>
    <row r="102" spans="1:34" ht="26.25">
      <c r="A102" s="148">
        <v>97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138" t="str">
        <f t="shared" ref="Q102:Q105" si="15">IF(COUNT(B102:P102)=0,"",SUM(B102:P102))</f>
        <v/>
      </c>
      <c r="R102" s="9"/>
      <c r="S102" s="1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139" t="str">
        <f t="shared" si="13"/>
        <v/>
      </c>
    </row>
    <row r="103" spans="1:34" ht="26.25">
      <c r="A103" s="148">
        <v>98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138" t="str">
        <f t="shared" si="15"/>
        <v/>
      </c>
      <c r="R103" s="9"/>
      <c r="S103" s="1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139" t="str">
        <f t="shared" si="13"/>
        <v/>
      </c>
    </row>
    <row r="104" spans="1:34" ht="26.25">
      <c r="A104" s="148">
        <v>99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138" t="str">
        <f t="shared" si="15"/>
        <v/>
      </c>
      <c r="R104" s="9"/>
      <c r="S104" s="1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139" t="str">
        <f>IF(COUNT(S104:AG104)=0,"",SUM(S104:AG104))</f>
        <v/>
      </c>
    </row>
    <row r="105" spans="1:34" ht="26.25">
      <c r="A105" s="148">
        <v>100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138" t="str">
        <f t="shared" si="15"/>
        <v/>
      </c>
      <c r="R105" s="9"/>
      <c r="S105" s="1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139" t="str">
        <f t="shared" ref="AH105" si="16">IF(COUNT(S105:AG105)=0,"",SUM(S105:AG105))</f>
        <v/>
      </c>
    </row>
    <row r="106" spans="1:34" ht="26.25">
      <c r="A106" s="134" t="s">
        <v>22</v>
      </c>
      <c r="B106" s="33">
        <f t="shared" ref="B106:P106" si="17">SUM(B6:B105)</f>
        <v>432</v>
      </c>
      <c r="C106" s="33">
        <f t="shared" si="17"/>
        <v>398</v>
      </c>
      <c r="D106" s="33">
        <f t="shared" si="17"/>
        <v>426</v>
      </c>
      <c r="E106" s="33">
        <f t="shared" si="17"/>
        <v>391</v>
      </c>
      <c r="F106" s="33">
        <f t="shared" si="17"/>
        <v>394</v>
      </c>
      <c r="G106" s="33">
        <f t="shared" si="17"/>
        <v>566</v>
      </c>
      <c r="H106" s="33">
        <f t="shared" si="17"/>
        <v>401</v>
      </c>
      <c r="I106" s="33">
        <f t="shared" si="17"/>
        <v>461</v>
      </c>
      <c r="J106" s="33">
        <f t="shared" si="17"/>
        <v>493</v>
      </c>
      <c r="K106" s="33">
        <f t="shared" si="17"/>
        <v>466.23</v>
      </c>
      <c r="L106" s="33">
        <f t="shared" si="17"/>
        <v>417</v>
      </c>
      <c r="M106" s="33">
        <f t="shared" si="17"/>
        <v>453</v>
      </c>
      <c r="N106" s="33">
        <f t="shared" si="17"/>
        <v>0</v>
      </c>
      <c r="O106" s="33">
        <f t="shared" si="17"/>
        <v>0</v>
      </c>
      <c r="P106" s="33">
        <f t="shared" si="17"/>
        <v>0</v>
      </c>
      <c r="Q106" s="129">
        <f>SUM(B106:P106)</f>
        <v>5298.23</v>
      </c>
      <c r="R106" s="123"/>
      <c r="S106" s="74">
        <f t="shared" ref="S106:AG106" si="18">SUM(S6:S105)</f>
        <v>256</v>
      </c>
      <c r="T106" s="33">
        <f t="shared" si="18"/>
        <v>306</v>
      </c>
      <c r="U106" s="33">
        <f t="shared" si="18"/>
        <v>312</v>
      </c>
      <c r="V106" s="33">
        <f t="shared" si="18"/>
        <v>254</v>
      </c>
      <c r="W106" s="33">
        <f t="shared" si="18"/>
        <v>311</v>
      </c>
      <c r="X106" s="33">
        <f t="shared" si="18"/>
        <v>262</v>
      </c>
      <c r="Y106" s="33">
        <f t="shared" si="18"/>
        <v>247</v>
      </c>
      <c r="Z106" s="33">
        <f t="shared" si="18"/>
        <v>318</v>
      </c>
      <c r="AA106" s="33">
        <f t="shared" si="18"/>
        <v>310</v>
      </c>
      <c r="AB106" s="33">
        <f t="shared" si="18"/>
        <v>261</v>
      </c>
      <c r="AC106" s="33">
        <f t="shared" si="18"/>
        <v>364</v>
      </c>
      <c r="AD106" s="33">
        <f t="shared" si="18"/>
        <v>316</v>
      </c>
      <c r="AE106" s="33">
        <f t="shared" si="18"/>
        <v>0</v>
      </c>
      <c r="AF106" s="33">
        <f t="shared" si="18"/>
        <v>0</v>
      </c>
      <c r="AG106" s="33">
        <f t="shared" si="18"/>
        <v>0</v>
      </c>
      <c r="AH106" s="129">
        <f>SUM(S106:AG106)</f>
        <v>3517</v>
      </c>
    </row>
    <row r="107" spans="1:34" ht="26.25">
      <c r="A107" s="135" t="s">
        <v>24</v>
      </c>
      <c r="B107" s="45">
        <f>AVERAGE(B6:B105)</f>
        <v>22.736842105263158</v>
      </c>
      <c r="C107" s="45">
        <f t="shared" ref="C107:Q107" si="19">AVERAGE(C6:C105)</f>
        <v>20.94736842105263</v>
      </c>
      <c r="D107" s="45">
        <f t="shared" si="19"/>
        <v>22.421052631578949</v>
      </c>
      <c r="E107" s="45">
        <f t="shared" si="19"/>
        <v>20.578947368421051</v>
      </c>
      <c r="F107" s="45">
        <f t="shared" si="19"/>
        <v>20.736842105263158</v>
      </c>
      <c r="G107" s="45">
        <f t="shared" si="19"/>
        <v>29.789473684210527</v>
      </c>
      <c r="H107" s="45">
        <f t="shared" si="19"/>
        <v>21.105263157894736</v>
      </c>
      <c r="I107" s="45">
        <f t="shared" si="19"/>
        <v>24.263157894736842</v>
      </c>
      <c r="J107" s="45">
        <f t="shared" si="19"/>
        <v>25.94736842105263</v>
      </c>
      <c r="K107" s="45">
        <f t="shared" si="19"/>
        <v>24.53842105263158</v>
      </c>
      <c r="L107" s="45">
        <f t="shared" si="19"/>
        <v>21.94736842105263</v>
      </c>
      <c r="M107" s="45">
        <f t="shared" si="19"/>
        <v>23.842105263157894</v>
      </c>
      <c r="N107" s="45" t="e">
        <f t="shared" si="19"/>
        <v>#DIV/0!</v>
      </c>
      <c r="O107" s="45" t="e">
        <f t="shared" si="19"/>
        <v>#DIV/0!</v>
      </c>
      <c r="P107" s="45" t="e">
        <f t="shared" si="19"/>
        <v>#DIV/0!</v>
      </c>
      <c r="Q107" s="45">
        <f t="shared" si="19"/>
        <v>278.85421052631574</v>
      </c>
      <c r="R107" s="124"/>
      <c r="S107" s="130">
        <f>AVERAGE(S6:S105)</f>
        <v>13.473684210526315</v>
      </c>
      <c r="T107" s="130">
        <f t="shared" ref="T107:AH107" si="20">AVERAGE(T6:T105)</f>
        <v>16.105263157894736</v>
      </c>
      <c r="U107" s="130">
        <f t="shared" si="20"/>
        <v>16.421052631578949</v>
      </c>
      <c r="V107" s="130">
        <f t="shared" si="20"/>
        <v>13.368421052631579</v>
      </c>
      <c r="W107" s="130">
        <f t="shared" si="20"/>
        <v>16.368421052631579</v>
      </c>
      <c r="X107" s="130">
        <f t="shared" si="20"/>
        <v>13.789473684210526</v>
      </c>
      <c r="Y107" s="130">
        <f t="shared" si="20"/>
        <v>13</v>
      </c>
      <c r="Z107" s="130">
        <f t="shared" si="20"/>
        <v>16.736842105263158</v>
      </c>
      <c r="AA107" s="130">
        <f t="shared" si="20"/>
        <v>16.315789473684209</v>
      </c>
      <c r="AB107" s="130">
        <f t="shared" si="20"/>
        <v>13.736842105263158</v>
      </c>
      <c r="AC107" s="130">
        <f t="shared" si="20"/>
        <v>19.157894736842106</v>
      </c>
      <c r="AD107" s="130">
        <f t="shared" si="20"/>
        <v>16.631578947368421</v>
      </c>
      <c r="AE107" s="130" t="e">
        <f t="shared" si="20"/>
        <v>#DIV/0!</v>
      </c>
      <c r="AF107" s="130" t="e">
        <f t="shared" si="20"/>
        <v>#DIV/0!</v>
      </c>
      <c r="AG107" s="130" t="e">
        <f t="shared" si="20"/>
        <v>#DIV/0!</v>
      </c>
      <c r="AH107" s="130">
        <f t="shared" si="20"/>
        <v>185.10526315789474</v>
      </c>
    </row>
    <row r="108" spans="1:34" ht="26.25">
      <c r="A108" s="135" t="s">
        <v>25</v>
      </c>
      <c r="B108" s="45">
        <f>_xlfn.STDEV.S(B6:B105)</f>
        <v>1.1470786693528092</v>
      </c>
      <c r="C108" s="45">
        <f t="shared" ref="C108:P108" si="21">_xlfn.STDEV.S(C6:C105)</f>
        <v>1.2235505806429963</v>
      </c>
      <c r="D108" s="45">
        <f t="shared" si="21"/>
        <v>1.2163602113447687</v>
      </c>
      <c r="E108" s="45">
        <f t="shared" si="21"/>
        <v>1.2612070705692233</v>
      </c>
      <c r="F108" s="45">
        <f t="shared" si="21"/>
        <v>1.6276126096272245</v>
      </c>
      <c r="G108" s="45">
        <f t="shared" si="21"/>
        <v>1.7505220608093217</v>
      </c>
      <c r="H108" s="45">
        <f t="shared" si="21"/>
        <v>1.1002392084403616</v>
      </c>
      <c r="I108" s="45">
        <f t="shared" si="21"/>
        <v>2.2568932742737275</v>
      </c>
      <c r="J108" s="45">
        <f t="shared" si="21"/>
        <v>2.4146240611584124</v>
      </c>
      <c r="K108" s="45">
        <f t="shared" si="21"/>
        <v>6.0896307707427217</v>
      </c>
      <c r="L108" s="45">
        <f t="shared" si="21"/>
        <v>4.5027606866420999</v>
      </c>
      <c r="M108" s="45">
        <f t="shared" si="21"/>
        <v>1.4245138700910818</v>
      </c>
      <c r="N108" s="45" t="e">
        <f t="shared" si="21"/>
        <v>#DIV/0!</v>
      </c>
      <c r="O108" s="45" t="e">
        <f t="shared" si="21"/>
        <v>#DIV/0!</v>
      </c>
      <c r="P108" s="45" t="e">
        <f t="shared" si="21"/>
        <v>#DIV/0!</v>
      </c>
      <c r="Q108" s="174">
        <f>_xlfn.STDEV.S(B6:P105)</f>
        <v>3.6344983395659627</v>
      </c>
      <c r="R108" s="124"/>
      <c r="S108" s="130">
        <f>_xlfn.STDEV.S(S6:S105)</f>
        <v>0.90482785671772803</v>
      </c>
      <c r="T108" s="45">
        <f t="shared" ref="T108:AG108" si="22">_xlfn.STDEV.S(T6:T105)</f>
        <v>1.4100723717480783</v>
      </c>
      <c r="U108" s="45">
        <f t="shared" si="22"/>
        <v>1.5746530296362717</v>
      </c>
      <c r="V108" s="45">
        <f t="shared" si="22"/>
        <v>1.2565617248750864</v>
      </c>
      <c r="W108" s="45">
        <f t="shared" si="22"/>
        <v>1.42245977548242</v>
      </c>
      <c r="X108" s="45">
        <f t="shared" si="22"/>
        <v>0.85498196007096172</v>
      </c>
      <c r="Y108" s="45">
        <f t="shared" si="22"/>
        <v>1.1547005383792515</v>
      </c>
      <c r="Z108" s="45">
        <f t="shared" si="22"/>
        <v>1.4469164631940536</v>
      </c>
      <c r="AA108" s="45">
        <f t="shared" si="22"/>
        <v>1.335524515310053</v>
      </c>
      <c r="AB108" s="45">
        <f t="shared" si="22"/>
        <v>0.99118925556670423</v>
      </c>
      <c r="AC108" s="45">
        <f t="shared" si="22"/>
        <v>22.497563220873342</v>
      </c>
      <c r="AD108" s="45">
        <f t="shared" si="22"/>
        <v>1.3420765964144055</v>
      </c>
      <c r="AE108" s="45" t="e">
        <f t="shared" si="22"/>
        <v>#DIV/0!</v>
      </c>
      <c r="AF108" s="45" t="e">
        <f t="shared" si="22"/>
        <v>#DIV/0!</v>
      </c>
      <c r="AG108" s="45" t="e">
        <f t="shared" si="22"/>
        <v>#DIV/0!</v>
      </c>
      <c r="AH108" s="140">
        <f>_xlfn.STDEV.S(S6:AG105)</f>
        <v>6.6972716044184413</v>
      </c>
    </row>
    <row r="109" spans="1:34" ht="27" thickBot="1">
      <c r="A109" s="165" t="s">
        <v>26</v>
      </c>
      <c r="B109" s="166">
        <f>IF(B106=0,0,B107/B5*100)</f>
        <v>75.789473684210535</v>
      </c>
      <c r="C109" s="166">
        <f t="shared" ref="C109:Q109" si="23">IF(C106=0,0,C107/C5*100)</f>
        <v>74.812030075187963</v>
      </c>
      <c r="D109" s="166">
        <f t="shared" si="23"/>
        <v>74.73684210526315</v>
      </c>
      <c r="E109" s="166">
        <f t="shared" si="23"/>
        <v>68.596491228070164</v>
      </c>
      <c r="F109" s="166">
        <f t="shared" si="23"/>
        <v>74.060150375939855</v>
      </c>
      <c r="G109" s="166">
        <f t="shared" si="23"/>
        <v>85.112781954887211</v>
      </c>
      <c r="H109" s="166">
        <f t="shared" si="23"/>
        <v>75.375939849624061</v>
      </c>
      <c r="I109" s="166">
        <f t="shared" si="23"/>
        <v>80.877192982456137</v>
      </c>
      <c r="J109" s="166">
        <f t="shared" si="23"/>
        <v>86.491228070175424</v>
      </c>
      <c r="K109" s="166">
        <f t="shared" si="23"/>
        <v>81.794736842105266</v>
      </c>
      <c r="L109" s="166">
        <f t="shared" si="23"/>
        <v>87.78947368421052</v>
      </c>
      <c r="M109" s="166">
        <f t="shared" si="23"/>
        <v>95.368421052631575</v>
      </c>
      <c r="N109" s="166">
        <f t="shared" si="23"/>
        <v>0</v>
      </c>
      <c r="O109" s="166">
        <f t="shared" si="23"/>
        <v>0</v>
      </c>
      <c r="P109" s="173">
        <f t="shared" si="23"/>
        <v>0</v>
      </c>
      <c r="Q109" s="173">
        <f t="shared" si="23"/>
        <v>79.900919921580439</v>
      </c>
      <c r="R109" s="175"/>
      <c r="S109" s="178">
        <f t="shared" ref="S109:AG109" si="24">IF(S106=0,0,S107/S5*100)</f>
        <v>89.824561403508767</v>
      </c>
      <c r="T109" s="166">
        <f t="shared" si="24"/>
        <v>80.526315789473685</v>
      </c>
      <c r="U109" s="166">
        <f t="shared" si="24"/>
        <v>82.105263157894754</v>
      </c>
      <c r="V109" s="166">
        <f t="shared" si="24"/>
        <v>89.122807017543863</v>
      </c>
      <c r="W109" s="166">
        <f t="shared" si="24"/>
        <v>81.84210526315789</v>
      </c>
      <c r="X109" s="166">
        <f t="shared" si="24"/>
        <v>91.929824561403507</v>
      </c>
      <c r="Y109" s="166">
        <f t="shared" si="24"/>
        <v>86.666666666666671</v>
      </c>
      <c r="Z109" s="166">
        <f t="shared" si="24"/>
        <v>83.68421052631578</v>
      </c>
      <c r="AA109" s="166">
        <f t="shared" si="24"/>
        <v>81.578947368421041</v>
      </c>
      <c r="AB109" s="166">
        <f t="shared" si="24"/>
        <v>91.578947368421055</v>
      </c>
      <c r="AC109" s="166">
        <f t="shared" si="24"/>
        <v>127.71929824561403</v>
      </c>
      <c r="AD109" s="166">
        <f t="shared" si="24"/>
        <v>83.15789473684211</v>
      </c>
      <c r="AE109" s="166">
        <f t="shared" si="24"/>
        <v>0</v>
      </c>
      <c r="AF109" s="166">
        <f t="shared" si="24"/>
        <v>0</v>
      </c>
      <c r="AG109" s="166">
        <f t="shared" si="24"/>
        <v>0</v>
      </c>
      <c r="AH109" s="171">
        <f>AH107/AH5*100</f>
        <v>88.145363408521305</v>
      </c>
    </row>
    <row r="110" spans="1:34" ht="27" thickBot="1">
      <c r="A110" s="167" t="s">
        <v>81</v>
      </c>
      <c r="B110" s="181">
        <f>B107/B5*100</f>
        <v>75.789473684210535</v>
      </c>
      <c r="C110" s="181">
        <f t="shared" ref="C110:N110" si="25">C107/C5*100</f>
        <v>74.812030075187963</v>
      </c>
      <c r="D110" s="181">
        <f t="shared" si="25"/>
        <v>74.73684210526315</v>
      </c>
      <c r="E110" s="181">
        <f t="shared" si="25"/>
        <v>68.596491228070164</v>
      </c>
      <c r="F110" s="181">
        <f t="shared" si="25"/>
        <v>74.060150375939855</v>
      </c>
      <c r="G110" s="181">
        <f t="shared" si="25"/>
        <v>85.112781954887211</v>
      </c>
      <c r="H110" s="181">
        <f t="shared" si="25"/>
        <v>75.375939849624061</v>
      </c>
      <c r="I110" s="181">
        <f t="shared" si="25"/>
        <v>80.877192982456137</v>
      </c>
      <c r="J110" s="181">
        <f t="shared" si="25"/>
        <v>86.491228070175424</v>
      </c>
      <c r="K110" s="181">
        <f t="shared" si="25"/>
        <v>81.794736842105266</v>
      </c>
      <c r="L110" s="181">
        <f t="shared" si="25"/>
        <v>87.78947368421052</v>
      </c>
      <c r="M110" s="181">
        <f t="shared" si="25"/>
        <v>95.368421052631575</v>
      </c>
      <c r="N110" s="181" t="e">
        <f t="shared" si="25"/>
        <v>#DIV/0!</v>
      </c>
      <c r="O110" s="181" t="e">
        <f>O107/O5*100</f>
        <v>#DIV/0!</v>
      </c>
      <c r="P110" s="182" t="e">
        <f>P107/P5*100</f>
        <v>#DIV/0!</v>
      </c>
      <c r="Q110" s="182">
        <f>Q107/Q5*100</f>
        <v>79.900919921580439</v>
      </c>
      <c r="R110" s="176"/>
      <c r="S110" s="179">
        <f t="shared" ref="S110:AH110" si="26">S107/S5*100</f>
        <v>89.824561403508767</v>
      </c>
      <c r="T110" s="180">
        <f t="shared" si="26"/>
        <v>80.526315789473685</v>
      </c>
      <c r="U110" s="181">
        <f t="shared" si="26"/>
        <v>82.105263157894754</v>
      </c>
      <c r="V110" s="181">
        <f t="shared" si="26"/>
        <v>89.122807017543863</v>
      </c>
      <c r="W110" s="181">
        <f t="shared" si="26"/>
        <v>81.84210526315789</v>
      </c>
      <c r="X110" s="181">
        <f t="shared" si="26"/>
        <v>91.929824561403507</v>
      </c>
      <c r="Y110" s="181">
        <f t="shared" si="26"/>
        <v>86.666666666666671</v>
      </c>
      <c r="Z110" s="181">
        <f t="shared" si="26"/>
        <v>83.68421052631578</v>
      </c>
      <c r="AA110" s="181">
        <f t="shared" si="26"/>
        <v>81.578947368421041</v>
      </c>
      <c r="AB110" s="181">
        <f t="shared" si="26"/>
        <v>91.578947368421055</v>
      </c>
      <c r="AC110" s="181">
        <f t="shared" si="26"/>
        <v>127.71929824561403</v>
      </c>
      <c r="AD110" s="181">
        <f t="shared" si="26"/>
        <v>83.15789473684211</v>
      </c>
      <c r="AE110" s="181" t="e">
        <f t="shared" si="26"/>
        <v>#DIV/0!</v>
      </c>
      <c r="AF110" s="181" t="e">
        <f t="shared" si="26"/>
        <v>#DIV/0!</v>
      </c>
      <c r="AG110" s="181" t="e">
        <f t="shared" si="26"/>
        <v>#DIV/0!</v>
      </c>
      <c r="AH110" s="181">
        <f t="shared" si="26"/>
        <v>88.145363408521305</v>
      </c>
    </row>
    <row r="111" spans="1:34" ht="27" thickBot="1">
      <c r="A111" s="137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72" t="s">
        <v>49</v>
      </c>
      <c r="R111" s="175"/>
      <c r="S111" s="177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70" t="s">
        <v>29</v>
      </c>
    </row>
  </sheetData>
  <mergeCells count="33">
    <mergeCell ref="BA14:BA15"/>
    <mergeCell ref="BB14:BB15"/>
    <mergeCell ref="AN34:AP34"/>
    <mergeCell ref="AN33:AP33"/>
    <mergeCell ref="AN45:AP45"/>
    <mergeCell ref="AN44:AP44"/>
    <mergeCell ref="AN43:AP43"/>
    <mergeCell ref="AN42:AP42"/>
    <mergeCell ref="AN41:AP41"/>
    <mergeCell ref="AN40:AP40"/>
    <mergeCell ref="AN39:AP39"/>
    <mergeCell ref="AN38:AP38"/>
    <mergeCell ref="AQ28:AR28"/>
    <mergeCell ref="AS28:AT28"/>
    <mergeCell ref="AN32:AP32"/>
    <mergeCell ref="AN37:AP37"/>
    <mergeCell ref="AN36:AP36"/>
    <mergeCell ref="AN35:AP35"/>
    <mergeCell ref="A1:AH1"/>
    <mergeCell ref="AN28:AP29"/>
    <mergeCell ref="AN30:AP30"/>
    <mergeCell ref="AN31:AP31"/>
    <mergeCell ref="AM28:AM29"/>
    <mergeCell ref="A2:AH2"/>
    <mergeCell ref="AM26:AT26"/>
    <mergeCell ref="AL14:AZ14"/>
    <mergeCell ref="BA3:BA4"/>
    <mergeCell ref="BB3:BB4"/>
    <mergeCell ref="B3:P3"/>
    <mergeCell ref="Q3:Q4"/>
    <mergeCell ref="AL3:AZ3"/>
    <mergeCell ref="S3:AG3"/>
    <mergeCell ref="AH3:A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ค่าอธิบาย</vt:lpstr>
      <vt:lpstr>E1-2 แบบที่ 1</vt:lpstr>
      <vt:lpstr>E1-2 แบบที่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Vayu</dc:creator>
  <cp:lastModifiedBy>thirawit praimahaniyom</cp:lastModifiedBy>
  <dcterms:created xsi:type="dcterms:W3CDTF">2015-06-05T18:17:20Z</dcterms:created>
  <dcterms:modified xsi:type="dcterms:W3CDTF">2025-11-11T04:50:28Z</dcterms:modified>
</cp:coreProperties>
</file>